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55" windowHeight="7170" activeTab="0"/>
  </bookViews>
  <sheets>
    <sheet name="KHOA CNTT" sheetId="1" r:id="rId1"/>
    <sheet name="TH_QTTTC" sheetId="2" r:id="rId2"/>
  </sheets>
  <definedNames/>
  <calcPr fullCalcOnLoad="1"/>
</workbook>
</file>

<file path=xl/sharedStrings.xml><?xml version="1.0" encoding="utf-8"?>
<sst xmlns="http://schemas.openxmlformats.org/spreadsheetml/2006/main" count="346" uniqueCount="160">
  <si>
    <t>TT</t>
  </si>
  <si>
    <t>Xếp loại</t>
  </si>
  <si>
    <t>HỌ VÀ TÊN</t>
  </si>
  <si>
    <t>TRƯỜNG CĐSP QUẢNG TRỊ</t>
  </si>
  <si>
    <t>Tốt</t>
  </si>
  <si>
    <t>XLRL</t>
  </si>
  <si>
    <t>SINH VIÊN LỚP</t>
  </si>
  <si>
    <t>Ký nhận</t>
  </si>
  <si>
    <t>CỘNG:</t>
  </si>
  <si>
    <t>HIỆU TRƯỞNG</t>
  </si>
  <si>
    <t>KẾ TOÁN TRƯỞNG</t>
  </si>
  <si>
    <t>NGƯỜI LẬP</t>
  </si>
  <si>
    <t>NGUYỄN HỒNG KỲ</t>
  </si>
  <si>
    <t>Hương</t>
  </si>
  <si>
    <t>Lê Thị</t>
  </si>
  <si>
    <t>Trần Thị</t>
  </si>
  <si>
    <t>Hằng</t>
  </si>
  <si>
    <t>Hà</t>
  </si>
  <si>
    <t>Nguyễn Thị</t>
  </si>
  <si>
    <t>Trang</t>
  </si>
  <si>
    <t>Linh</t>
  </si>
  <si>
    <t>Sương</t>
  </si>
  <si>
    <t>Thương</t>
  </si>
  <si>
    <t>Thảo</t>
  </si>
  <si>
    <t>Yến</t>
  </si>
  <si>
    <t>Hồ Thị</t>
  </si>
  <si>
    <t>Hiền</t>
  </si>
  <si>
    <t>Loan</t>
  </si>
  <si>
    <t>Hoàng Thị</t>
  </si>
  <si>
    <t>Xuất sắc</t>
  </si>
  <si>
    <t>Huyền</t>
  </si>
  <si>
    <t>Chi</t>
  </si>
  <si>
    <t>Thực nhận
5 tháng</t>
  </si>
  <si>
    <t>Nguyễn Thị Hồng</t>
  </si>
  <si>
    <t>Toàn</t>
  </si>
  <si>
    <t>Phan Thị</t>
  </si>
  <si>
    <t>Huệ</t>
  </si>
  <si>
    <t>Hoàng Thị Kim</t>
  </si>
  <si>
    <t>Quyên</t>
  </si>
  <si>
    <t>Tâm</t>
  </si>
  <si>
    <t>Như</t>
  </si>
  <si>
    <t>Trương Thị</t>
  </si>
  <si>
    <t>Mức HB
1 tháng</t>
  </si>
  <si>
    <t>Khá</t>
  </si>
  <si>
    <t>Võ Thị Thúy</t>
  </si>
  <si>
    <t>Nguyễn Thị Hương</t>
  </si>
  <si>
    <t>Hồng</t>
  </si>
  <si>
    <t>Lành</t>
  </si>
  <si>
    <t>CĐGD Tiểu học K18A</t>
  </si>
  <si>
    <t>Huê</t>
  </si>
  <si>
    <t>CĐGD Tiểu học K18B</t>
  </si>
  <si>
    <t>Thủy</t>
  </si>
  <si>
    <t>Ánh</t>
  </si>
  <si>
    <t>Đặng Thị</t>
  </si>
  <si>
    <t>CĐSP Lý - Hóa K18</t>
  </si>
  <si>
    <t>Nguyễn Thị Lệ</t>
  </si>
  <si>
    <t>Anh</t>
  </si>
  <si>
    <t>Hoa</t>
  </si>
  <si>
    <t>Lê Thị Ngọc</t>
  </si>
  <si>
    <t>Hoàng Ngọc</t>
  </si>
  <si>
    <t>Thùy</t>
  </si>
  <si>
    <t>Huế</t>
  </si>
  <si>
    <t>Văn Thị Cẩm</t>
  </si>
  <si>
    <t>Mai Thị Thanh</t>
  </si>
  <si>
    <t>Tuyết</t>
  </si>
  <si>
    <t>Hải</t>
  </si>
  <si>
    <t>CĐGD Tiểu học K19A</t>
  </si>
  <si>
    <t>CĐGD Tiểu học K19B</t>
  </si>
  <si>
    <t>Lực</t>
  </si>
  <si>
    <t>CĐSP Địa - Sử K18</t>
  </si>
  <si>
    <t>Nguyễn Thị Hoàng</t>
  </si>
  <si>
    <t>Mai Thị</t>
  </si>
  <si>
    <t>CĐSP Sinh - KTNN K18</t>
  </si>
  <si>
    <t>Hoàng Thị Thùy</t>
  </si>
  <si>
    <t>Cao Tất</t>
  </si>
  <si>
    <t>Hoàng</t>
  </si>
  <si>
    <t>CĐSP Tin K18</t>
  </si>
  <si>
    <t>HỌC KỲ I - NĂM HỌC 2015-2016</t>
  </si>
  <si>
    <t>Nguyễn Thị Thu</t>
  </si>
  <si>
    <t>Nguyễn Thị Trà</t>
  </si>
  <si>
    <t>My</t>
  </si>
  <si>
    <t>Hoàng Thị Yến</t>
  </si>
  <si>
    <t>Lê Thị Thủy</t>
  </si>
  <si>
    <t>TBC
HT</t>
  </si>
  <si>
    <t>CĐGD Mầm non K18A</t>
  </si>
  <si>
    <t>Phan Thị Diệu</t>
  </si>
  <si>
    <t>CĐGD Mầm non K18B</t>
  </si>
  <si>
    <t>Tô Thị</t>
  </si>
  <si>
    <t>Hạnh</t>
  </si>
  <si>
    <t>Lơ</t>
  </si>
  <si>
    <t>Vương Thị</t>
  </si>
  <si>
    <t>Thanh</t>
  </si>
  <si>
    <t>Khuyên</t>
  </si>
  <si>
    <t>CĐGD Mầm non K19A</t>
  </si>
  <si>
    <t>Nghĩa</t>
  </si>
  <si>
    <t>CĐGD Mầm non K19B</t>
  </si>
  <si>
    <t>Văn Thị Tuyết</t>
  </si>
  <si>
    <t>Nhi</t>
  </si>
  <si>
    <t>Trần Thị Hải</t>
  </si>
  <si>
    <t>TCSP Mầm non K19A</t>
  </si>
  <si>
    <t>TCSP Mầm non K19B</t>
  </si>
  <si>
    <t>Lộc</t>
  </si>
  <si>
    <t>TCSP Mầm non K19C</t>
  </si>
  <si>
    <t>Nguyễn Thị Khánh</t>
  </si>
  <si>
    <t>Diệp</t>
  </si>
  <si>
    <t>CĐGD Mầm non K20</t>
  </si>
  <si>
    <t>Trần Thị Thúy</t>
  </si>
  <si>
    <t>TCSP Mầm non K20A</t>
  </si>
  <si>
    <t>Nguyễn Trần Hạnh</t>
  </si>
  <si>
    <t>Nhân</t>
  </si>
  <si>
    <t>Nguyễn Thị Kim</t>
  </si>
  <si>
    <t>TCSP Mầm non K20B</t>
  </si>
  <si>
    <t>Phạm Hương</t>
  </si>
  <si>
    <t>Giang</t>
  </si>
  <si>
    <t>Bùi Thị Như</t>
  </si>
  <si>
    <t>Ngọc</t>
  </si>
  <si>
    <t>Hồ Thị Hồng</t>
  </si>
  <si>
    <t>Năm</t>
  </si>
  <si>
    <t>Hoàng Thị Thu</t>
  </si>
  <si>
    <t>Lê Trần Bình</t>
  </si>
  <si>
    <t>Lê Thị Thanh</t>
  </si>
  <si>
    <t>Tú</t>
  </si>
  <si>
    <t>Hoàng Thị Ly</t>
  </si>
  <si>
    <t>Ly</t>
  </si>
  <si>
    <t>Đào Thị Quỳnh</t>
  </si>
  <si>
    <t>Nguyễn Thị Ngọc</t>
  </si>
  <si>
    <t>Lê Thị Đào</t>
  </si>
  <si>
    <t>Diệu</t>
  </si>
  <si>
    <t>CĐGD Tiểu học K20</t>
  </si>
  <si>
    <t>TCSP Tiểu học K20</t>
  </si>
  <si>
    <t>Hồ Đắc</t>
  </si>
  <si>
    <t>Hoàng Văn</t>
  </si>
  <si>
    <t>Hùng</t>
  </si>
  <si>
    <t>Phan Thị Nhật</t>
  </si>
  <si>
    <t>CĐSP Văn - GDCD K18</t>
  </si>
  <si>
    <t>Bùi Văn Minh</t>
  </si>
  <si>
    <t>Tùng</t>
  </si>
  <si>
    <t>Hồ Thị Thu</t>
  </si>
  <si>
    <t>Đoàn Thị Phương</t>
  </si>
  <si>
    <t xml:space="preserve">Lê Thị </t>
  </si>
  <si>
    <t>CĐSP Toán - Tin K19</t>
  </si>
  <si>
    <t>CĐSP Tiếng Anh K18</t>
  </si>
  <si>
    <t>Trần Thị Minh</t>
  </si>
  <si>
    <t>Nguyễn Thị Xuân</t>
  </si>
  <si>
    <t>CĐSP Tiếng Anh K19</t>
  </si>
  <si>
    <t>Hồ Thị Diệu</t>
  </si>
  <si>
    <t>CĐSP Âm Nhạc K18</t>
  </si>
  <si>
    <t>Hoàng Anh</t>
  </si>
  <si>
    <t>Đức</t>
  </si>
  <si>
    <t>CĐSP Âm Nhạc K19</t>
  </si>
  <si>
    <t>Quỳnh</t>
  </si>
  <si>
    <t>Cao đẳng Kế toán K18</t>
  </si>
  <si>
    <t>Danh sách này gồm có 74 sinh viên</t>
  </si>
  <si>
    <t>Tổng số tiền: Bảy mươi hai triệu tám trăm sáu mươi lăm ngàn đồng chẵn</t>
  </si>
  <si>
    <t>Đông Hà, ngày 15 tháng 3 năm 2016</t>
  </si>
  <si>
    <t>TRẦN THỊ KIM HẠNH</t>
  </si>
  <si>
    <t>DANH SÁCH CẤP HỌC BỔNG KKHT HỆ CHÍNH QUY</t>
  </si>
  <si>
    <t>DANH SÁCH CẤP HỌC BỔNG KKHT HỆ CHÍNH QUY KHOA CNTT</t>
  </si>
  <si>
    <t>Danh sách này gồm có 02 sinh viên</t>
  </si>
  <si>
    <t>Tổng số tiền: Hai triệu hai trăm sáu mươi lăm ngàn đồng chẵn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</si>
</sst>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;[Red]0.00"/>
    <numFmt numFmtId="181" formatCode="#,##0;[Red]#,##0"/>
    <numFmt numFmtId="182" formatCode="0.0"/>
    <numFmt numFmtId="183" formatCode="0.000"/>
    <numFmt numFmtId="184" formatCode="0.000000"/>
    <numFmt numFmtId="185" formatCode="#,##0.00;[Red]#,##0.00"/>
    <numFmt numFmtId="186" formatCode="0.0000"/>
    <numFmt numFmtId="187" formatCode="#,##0.0;[Red]#,##0.0"/>
    <numFmt numFmtId="188" formatCode="#,##0.000;[Red]#,##0.000"/>
    <numFmt numFmtId="189" formatCode="#,##0.0000;[Red]#,##0.0000"/>
    <numFmt numFmtId="190" formatCode="#,##0.00000;[Red]#,##0.00000"/>
    <numFmt numFmtId="191" formatCode="#,##0.000000;[Red]#,##0.000000"/>
    <numFmt numFmtId="192" formatCode="#,##0.0000000;[Red]#,##0.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dd/mm/yyyy;@"/>
    <numFmt numFmtId="198" formatCode="0;[Red]0"/>
    <numFmt numFmtId="199" formatCode="0.00000"/>
  </numFmts>
  <fonts count="54">
    <font>
      <sz val="13"/>
      <name val="VNtimes new roman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3"/>
      <color indexed="12"/>
      <name val="VNtimes new roman"/>
      <family val="0"/>
    </font>
    <font>
      <u val="single"/>
      <sz val="13"/>
      <color indexed="36"/>
      <name val="VNtimes new roman"/>
      <family val="0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VNtimes new roman"/>
      <family val="0"/>
    </font>
    <font>
      <b/>
      <sz val="13"/>
      <name val="Times New Roman"/>
      <family val="1"/>
    </font>
    <font>
      <sz val="8"/>
      <name val="VNtimes new roman"/>
      <family val="0"/>
    </font>
    <font>
      <sz val="13"/>
      <color indexed="63"/>
      <name val="Times New Roman"/>
      <family val="1"/>
    </font>
    <font>
      <sz val="14"/>
      <name val="Times New Roman"/>
      <family val="1"/>
    </font>
    <font>
      <sz val="14"/>
      <color indexed="63"/>
      <name val="Times New Roman"/>
      <family val="1"/>
    </font>
    <font>
      <i/>
      <sz val="14"/>
      <name val="Times New Roman"/>
      <family val="1"/>
    </font>
    <font>
      <b/>
      <i/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b/>
      <i/>
      <sz val="14"/>
      <name val="Times New Roman"/>
      <family val="1"/>
    </font>
    <font>
      <b/>
      <sz val="13"/>
      <color indexed="63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justify" vertical="top" wrapText="1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181" fontId="12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181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1" fillId="34" borderId="13" xfId="0" applyNumberFormat="1" applyFont="1" applyFill="1" applyBorder="1" applyAlignment="1" applyProtection="1">
      <alignment vertical="center" wrapText="1"/>
      <protection/>
    </xf>
    <xf numFmtId="0" fontId="1" fillId="34" borderId="14" xfId="0" applyNumberFormat="1" applyFont="1" applyFill="1" applyBorder="1" applyAlignment="1" applyProtection="1">
      <alignment vertical="center" wrapText="1"/>
      <protection/>
    </xf>
    <xf numFmtId="0" fontId="1" fillId="34" borderId="15" xfId="0" applyNumberFormat="1" applyFont="1" applyFill="1" applyBorder="1" applyAlignment="1" applyProtection="1">
      <alignment vertical="center" wrapText="1"/>
      <protection/>
    </xf>
    <xf numFmtId="2" fontId="1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5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/>
    </xf>
    <xf numFmtId="181" fontId="1" fillId="34" borderId="15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/>
    </xf>
    <xf numFmtId="0" fontId="1" fillId="34" borderId="13" xfId="0" applyNumberFormat="1" applyFont="1" applyFill="1" applyBorder="1" applyAlignment="1" applyProtection="1">
      <alignment horizontal="left" vertical="center" wrapText="1"/>
      <protection/>
    </xf>
    <xf numFmtId="0" fontId="1" fillId="34" borderId="14" xfId="0" applyNumberFormat="1" applyFont="1" applyFill="1" applyBorder="1" applyAlignment="1" applyProtection="1">
      <alignment horizontal="left" vertical="center" wrapText="1"/>
      <protection/>
    </xf>
    <xf numFmtId="0" fontId="1" fillId="34" borderId="15" xfId="0" applyNumberFormat="1" applyFont="1" applyFill="1" applyBorder="1" applyAlignment="1" applyProtection="1">
      <alignment horizontal="left" vertical="center" wrapText="1"/>
      <protection/>
    </xf>
    <xf numFmtId="0" fontId="1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2" fontId="1" fillId="34" borderId="13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center"/>
    </xf>
    <xf numFmtId="2" fontId="1" fillId="34" borderId="15" xfId="0" applyNumberFormat="1" applyFont="1" applyFill="1" applyBorder="1" applyAlignment="1">
      <alignment horizontal="center" vertical="center"/>
    </xf>
    <xf numFmtId="181" fontId="1" fillId="34" borderId="15" xfId="0" applyNumberFormat="1" applyFont="1" applyFill="1" applyBorder="1" applyAlignment="1">
      <alignment horizontal="right"/>
    </xf>
    <xf numFmtId="181" fontId="1" fillId="34" borderId="15" xfId="0" applyNumberFormat="1" applyFont="1" applyFill="1" applyBorder="1" applyAlignment="1">
      <alignment horizontal="left"/>
    </xf>
    <xf numFmtId="0" fontId="1" fillId="34" borderId="0" xfId="0" applyFont="1" applyFill="1" applyAlignment="1">
      <alignment/>
    </xf>
    <xf numFmtId="2" fontId="1" fillId="34" borderId="15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justify" vertical="top" wrapText="1"/>
    </xf>
    <xf numFmtId="2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right"/>
    </xf>
    <xf numFmtId="181" fontId="1" fillId="0" borderId="2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vertical="center" wrapText="1"/>
    </xf>
    <xf numFmtId="0" fontId="1" fillId="35" borderId="14" xfId="0" applyFont="1" applyFill="1" applyBorder="1" applyAlignment="1">
      <alignment vertical="center"/>
    </xf>
    <xf numFmtId="0" fontId="11" fillId="35" borderId="15" xfId="0" applyFont="1" applyFill="1" applyBorder="1" applyAlignment="1">
      <alignment wrapText="1"/>
    </xf>
    <xf numFmtId="2" fontId="1" fillId="35" borderId="15" xfId="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181" fontId="1" fillId="35" borderId="15" xfId="0" applyNumberFormat="1" applyFont="1" applyFill="1" applyBorder="1" applyAlignment="1">
      <alignment horizontal="center" vertical="center"/>
    </xf>
    <xf numFmtId="181" fontId="1" fillId="35" borderId="15" xfId="0" applyNumberFormat="1" applyFont="1" applyFill="1" applyBorder="1" applyAlignment="1">
      <alignment horizontal="right"/>
    </xf>
    <xf numFmtId="181" fontId="1" fillId="35" borderId="15" xfId="0" applyNumberFormat="1" applyFont="1" applyFill="1" applyBorder="1" applyAlignment="1">
      <alignment horizontal="left"/>
    </xf>
    <xf numFmtId="0" fontId="1" fillId="35" borderId="0" xfId="0" applyFont="1" applyFill="1" applyAlignment="1">
      <alignment/>
    </xf>
    <xf numFmtId="0" fontId="1" fillId="35" borderId="14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1" fillId="34" borderId="15" xfId="0" applyFont="1" applyFill="1" applyBorder="1" applyAlignment="1">
      <alignment vertical="center" wrapText="1"/>
    </xf>
    <xf numFmtId="181" fontId="1" fillId="34" borderId="15" xfId="0" applyNumberFormat="1" applyFont="1" applyFill="1" applyBorder="1" applyAlignment="1">
      <alignment horizontal="right" vertical="center"/>
    </xf>
    <xf numFmtId="181" fontId="1" fillId="34" borderId="15" xfId="0" applyNumberFormat="1" applyFont="1" applyFill="1" applyBorder="1" applyAlignment="1">
      <alignment horizontal="left" vertical="center"/>
    </xf>
    <xf numFmtId="0" fontId="1" fillId="34" borderId="0" xfId="0" applyFont="1" applyFill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justify" vertical="center" wrapText="1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right" vertical="center"/>
    </xf>
    <xf numFmtId="181" fontId="1" fillId="0" borderId="2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28575</xdr:rowOff>
    </xdr:from>
    <xdr:to>
      <xdr:col>1</xdr:col>
      <xdr:colOff>1914525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371475" y="2952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28575</xdr:rowOff>
    </xdr:from>
    <xdr:to>
      <xdr:col>1</xdr:col>
      <xdr:colOff>1914525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371475" y="2952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times new roman"/>
              <a:ea typeface="VNtimes new roman"/>
              <a:cs typeface="VN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90" zoomScaleNormal="90" zoomScalePageLayoutView="0" workbookViewId="0" topLeftCell="A1">
      <selection activeCell="G11" sqref="G11:J11"/>
    </sheetView>
  </sheetViews>
  <sheetFormatPr defaultColWidth="8.72265625" defaultRowHeight="16.5"/>
  <cols>
    <col min="1" max="1" width="3.6328125" style="0" customWidth="1"/>
    <col min="2" max="2" width="19.18359375" style="0" customWidth="1"/>
    <col min="4" max="4" width="22.18359375" style="0" customWidth="1"/>
    <col min="5" max="5" width="9.36328125" style="0" customWidth="1"/>
    <col min="6" max="6" width="9.18359375" style="0" customWidth="1"/>
    <col min="7" max="7" width="9.0859375" style="0" customWidth="1"/>
    <col min="8" max="8" width="9.6328125" style="12" customWidth="1"/>
    <col min="9" max="9" width="11.36328125" style="0" customWidth="1"/>
    <col min="10" max="10" width="13.0859375" style="0" customWidth="1"/>
  </cols>
  <sheetData>
    <row r="1" spans="1:10" ht="21">
      <c r="A1" s="1"/>
      <c r="B1" s="2" t="s">
        <v>3</v>
      </c>
      <c r="C1" s="1"/>
      <c r="D1" s="85" t="s">
        <v>157</v>
      </c>
      <c r="E1" s="85"/>
      <c r="F1" s="85"/>
      <c r="G1" s="85"/>
      <c r="H1" s="85"/>
      <c r="I1" s="85"/>
      <c r="J1" s="85"/>
    </row>
    <row r="2" spans="1:10" ht="21" customHeight="1">
      <c r="A2" s="86"/>
      <c r="B2" s="86"/>
      <c r="C2" s="86"/>
      <c r="D2" s="87" t="s">
        <v>77</v>
      </c>
      <c r="E2" s="87"/>
      <c r="F2" s="87"/>
      <c r="G2" s="87"/>
      <c r="H2" s="87"/>
      <c r="I2" s="87"/>
      <c r="J2" s="87"/>
    </row>
    <row r="3" spans="1:9" ht="16.5" customHeight="1">
      <c r="A3" s="2"/>
      <c r="B3" s="2"/>
      <c r="C3" s="2"/>
      <c r="D3" s="2"/>
      <c r="E3" s="2"/>
      <c r="F3" s="2"/>
      <c r="G3" s="2"/>
      <c r="H3" s="2"/>
      <c r="I3" s="2"/>
    </row>
    <row r="4" spans="1:10" s="11" customFormat="1" ht="33">
      <c r="A4" s="7" t="s">
        <v>0</v>
      </c>
      <c r="B4" s="88" t="s">
        <v>2</v>
      </c>
      <c r="C4" s="89"/>
      <c r="D4" s="9" t="s">
        <v>6</v>
      </c>
      <c r="E4" s="8" t="s">
        <v>5</v>
      </c>
      <c r="F4" s="31" t="s">
        <v>83</v>
      </c>
      <c r="G4" s="8" t="s">
        <v>1</v>
      </c>
      <c r="H4" s="10" t="s">
        <v>42</v>
      </c>
      <c r="I4" s="10" t="s">
        <v>32</v>
      </c>
      <c r="J4" s="7" t="s">
        <v>7</v>
      </c>
    </row>
    <row r="5" spans="1:10" s="100" customFormat="1" ht="36" customHeight="1">
      <c r="A5" s="41">
        <v>1</v>
      </c>
      <c r="B5" s="56" t="s">
        <v>74</v>
      </c>
      <c r="C5" s="57" t="s">
        <v>75</v>
      </c>
      <c r="D5" s="97" t="s">
        <v>76</v>
      </c>
      <c r="E5" s="58" t="s">
        <v>4</v>
      </c>
      <c r="F5" s="41">
        <v>2.81</v>
      </c>
      <c r="G5" s="41" t="str">
        <f>IF(F5&gt;=3.6,"Xuất sắc",IF(F5&gt;=3.2,"Giỏi",IF(F5&gt;=2.5,"Khá",IF(F5&gt;=2,"Trung bình",""))))</f>
        <v>Khá</v>
      </c>
      <c r="H5" s="42" t="str">
        <f>IF(F5&gt;=3.6,"300.000",IF(F5&gt;=3.2,"220.000",IF(F5&gt;=2.5,"150.000"," ")))</f>
        <v>150.000</v>
      </c>
      <c r="I5" s="98">
        <f>H5*5</f>
        <v>750000</v>
      </c>
      <c r="J5" s="99"/>
    </row>
    <row r="6" spans="1:10" s="100" customFormat="1" ht="36" customHeight="1">
      <c r="A6" s="41">
        <v>2</v>
      </c>
      <c r="B6" s="56" t="s">
        <v>18</v>
      </c>
      <c r="C6" s="63" t="s">
        <v>150</v>
      </c>
      <c r="D6" s="57" t="s">
        <v>151</v>
      </c>
      <c r="E6" s="58" t="s">
        <v>29</v>
      </c>
      <c r="F6" s="41">
        <v>3.53</v>
      </c>
      <c r="G6" s="41" t="str">
        <f>IF(F6&gt;=3.6,"Xuất sắc",IF(F6&gt;=3.2,"Giỏi",IF(F6&gt;=2.5,"Khá",IF(F6&gt;=2,"Trung bình",""))))</f>
        <v>Giỏi</v>
      </c>
      <c r="H6" s="42">
        <v>303000</v>
      </c>
      <c r="I6" s="98">
        <f>H6*5</f>
        <v>1515000</v>
      </c>
      <c r="J6" s="99"/>
    </row>
    <row r="7" spans="1:10" s="110" customFormat="1" ht="36" customHeight="1">
      <c r="A7" s="101"/>
      <c r="B7" s="102" t="s">
        <v>8</v>
      </c>
      <c r="C7" s="103"/>
      <c r="D7" s="104"/>
      <c r="E7" s="105"/>
      <c r="F7" s="101"/>
      <c r="G7" s="106"/>
      <c r="H7" s="107"/>
      <c r="I7" s="108">
        <f>SUM(I5:I6)</f>
        <v>2265000</v>
      </c>
      <c r="J7" s="109"/>
    </row>
    <row r="8" spans="1:10" s="26" customFormat="1" ht="26.25" customHeight="1">
      <c r="A8" s="23"/>
      <c r="B8" s="95" t="s">
        <v>158</v>
      </c>
      <c r="C8" s="95"/>
      <c r="D8" s="95"/>
      <c r="E8" s="95"/>
      <c r="F8" s="95"/>
      <c r="G8" s="95"/>
      <c r="H8" s="95"/>
      <c r="I8" s="24"/>
      <c r="J8" s="25"/>
    </row>
    <row r="9" spans="1:10" s="26" customFormat="1" ht="29.25" customHeight="1">
      <c r="A9" s="23"/>
      <c r="B9" s="90" t="s">
        <v>159</v>
      </c>
      <c r="C9" s="90"/>
      <c r="D9" s="90"/>
      <c r="E9" s="90"/>
      <c r="F9" s="90"/>
      <c r="G9" s="90"/>
      <c r="H9" s="90"/>
      <c r="I9" s="90"/>
      <c r="J9" s="25"/>
    </row>
    <row r="10" spans="1:10" s="26" customFormat="1" ht="15.75" customHeight="1">
      <c r="A10" s="23"/>
      <c r="B10" s="24"/>
      <c r="C10" s="24"/>
      <c r="D10" s="24"/>
      <c r="E10" s="24"/>
      <c r="F10" s="24"/>
      <c r="G10" s="24"/>
      <c r="H10" s="24"/>
      <c r="I10" s="24"/>
      <c r="J10" s="25"/>
    </row>
    <row r="11" spans="1:10" s="20" customFormat="1" ht="15.75" customHeight="1">
      <c r="A11" s="14"/>
      <c r="B11" s="15"/>
      <c r="C11" s="16"/>
      <c r="D11" s="17"/>
      <c r="E11" s="18"/>
      <c r="F11" s="19"/>
      <c r="G11" s="96" t="s">
        <v>154</v>
      </c>
      <c r="H11" s="96"/>
      <c r="I11" s="96"/>
      <c r="J11" s="96"/>
    </row>
    <row r="12" spans="1:10" s="29" customFormat="1" ht="21.75" customHeight="1">
      <c r="A12" s="13"/>
      <c r="B12" s="27" t="s">
        <v>9</v>
      </c>
      <c r="C12" s="28"/>
      <c r="D12" s="93" t="s">
        <v>10</v>
      </c>
      <c r="E12" s="93"/>
      <c r="F12" s="93"/>
      <c r="G12" s="91" t="s">
        <v>11</v>
      </c>
      <c r="H12" s="91"/>
      <c r="I12" s="91"/>
      <c r="J12" s="91"/>
    </row>
    <row r="13" spans="1:10" s="20" customFormat="1" ht="18.75">
      <c r="A13" s="14"/>
      <c r="B13" s="15"/>
      <c r="C13" s="16"/>
      <c r="D13" s="17"/>
      <c r="E13" s="18"/>
      <c r="F13" s="14"/>
      <c r="G13" s="14"/>
      <c r="H13" s="30"/>
      <c r="I13" s="21"/>
      <c r="J13" s="22"/>
    </row>
    <row r="14" spans="1:10" s="20" customFormat="1" ht="18.75">
      <c r="A14" s="14"/>
      <c r="B14" s="15"/>
      <c r="C14" s="16"/>
      <c r="D14" s="17"/>
      <c r="E14" s="18"/>
      <c r="F14" s="14"/>
      <c r="G14" s="14"/>
      <c r="H14" s="30"/>
      <c r="I14" s="21"/>
      <c r="J14" s="22"/>
    </row>
    <row r="15" spans="1:10" s="20" customFormat="1" ht="18.75">
      <c r="A15" s="14"/>
      <c r="B15" s="15"/>
      <c r="C15" s="16"/>
      <c r="D15" s="17"/>
      <c r="E15" s="18"/>
      <c r="F15" s="14"/>
      <c r="G15" s="14"/>
      <c r="H15" s="30"/>
      <c r="I15" s="21"/>
      <c r="J15" s="22"/>
    </row>
    <row r="16" spans="1:5" s="20" customFormat="1" ht="18.75">
      <c r="A16" s="14"/>
      <c r="B16" s="15"/>
      <c r="C16" s="16"/>
      <c r="D16" s="17"/>
      <c r="E16" s="18"/>
    </row>
    <row r="17" spans="1:10" s="4" customFormat="1" ht="17.25">
      <c r="A17" s="3"/>
      <c r="B17" s="5"/>
      <c r="C17" s="6"/>
      <c r="D17" s="94" t="s">
        <v>155</v>
      </c>
      <c r="E17" s="94"/>
      <c r="F17" s="94"/>
      <c r="G17" s="92" t="s">
        <v>12</v>
      </c>
      <c r="H17" s="92"/>
      <c r="I17" s="92"/>
      <c r="J17" s="92"/>
    </row>
  </sheetData>
  <sheetProtection/>
  <mergeCells count="11">
    <mergeCell ref="G11:J11"/>
    <mergeCell ref="D12:F12"/>
    <mergeCell ref="G12:J12"/>
    <mergeCell ref="D17:F17"/>
    <mergeCell ref="G17:J17"/>
    <mergeCell ref="D1:J1"/>
    <mergeCell ref="A2:C2"/>
    <mergeCell ref="D2:J2"/>
    <mergeCell ref="B4:C4"/>
    <mergeCell ref="B8:H8"/>
    <mergeCell ref="B9:I9"/>
  </mergeCells>
  <printOptions/>
  <pageMargins left="0.7" right="0" top="0.4" bottom="0.3" header="0.25" footer="0.2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zoomScale="90" zoomScaleNormal="90" zoomScalePageLayoutView="0" workbookViewId="0" topLeftCell="A1">
      <selection activeCell="D2" sqref="D2:J2"/>
    </sheetView>
  </sheetViews>
  <sheetFormatPr defaultColWidth="8.72265625" defaultRowHeight="16.5"/>
  <cols>
    <col min="1" max="1" width="3.6328125" style="0" customWidth="1"/>
    <col min="2" max="2" width="19.18359375" style="0" customWidth="1"/>
    <col min="4" max="4" width="22.18359375" style="0" customWidth="1"/>
    <col min="5" max="5" width="9.36328125" style="0" customWidth="1"/>
    <col min="6" max="6" width="9.18359375" style="0" customWidth="1"/>
    <col min="7" max="7" width="9.0859375" style="0" customWidth="1"/>
    <col min="8" max="8" width="9.6328125" style="12" customWidth="1"/>
    <col min="9" max="9" width="11.36328125" style="0" customWidth="1"/>
    <col min="10" max="10" width="13.0859375" style="0" customWidth="1"/>
  </cols>
  <sheetData>
    <row r="1" spans="1:10" ht="21">
      <c r="A1" s="1"/>
      <c r="B1" s="2" t="s">
        <v>3</v>
      </c>
      <c r="C1" s="1"/>
      <c r="D1" s="85" t="s">
        <v>156</v>
      </c>
      <c r="E1" s="85"/>
      <c r="F1" s="85"/>
      <c r="G1" s="85"/>
      <c r="H1" s="85"/>
      <c r="I1" s="85"/>
      <c r="J1" s="85"/>
    </row>
    <row r="2" spans="1:10" ht="21" customHeight="1">
      <c r="A2" s="86"/>
      <c r="B2" s="86"/>
      <c r="C2" s="86"/>
      <c r="D2" s="87" t="s">
        <v>77</v>
      </c>
      <c r="E2" s="87"/>
      <c r="F2" s="87"/>
      <c r="G2" s="87"/>
      <c r="H2" s="87"/>
      <c r="I2" s="87"/>
      <c r="J2" s="87"/>
    </row>
    <row r="3" spans="1:9" ht="16.5" customHeight="1">
      <c r="A3" s="2"/>
      <c r="B3" s="2"/>
      <c r="C3" s="2"/>
      <c r="D3" s="2"/>
      <c r="E3" s="2"/>
      <c r="F3" s="2"/>
      <c r="G3" s="2"/>
      <c r="H3" s="2"/>
      <c r="I3" s="2"/>
    </row>
    <row r="4" spans="1:10" s="11" customFormat="1" ht="33">
      <c r="A4" s="7" t="s">
        <v>0</v>
      </c>
      <c r="B4" s="88" t="s">
        <v>2</v>
      </c>
      <c r="C4" s="89"/>
      <c r="D4" s="9" t="s">
        <v>6</v>
      </c>
      <c r="E4" s="8" t="s">
        <v>5</v>
      </c>
      <c r="F4" s="31" t="s">
        <v>83</v>
      </c>
      <c r="G4" s="8" t="s">
        <v>1</v>
      </c>
      <c r="H4" s="10" t="s">
        <v>42</v>
      </c>
      <c r="I4" s="10" t="s">
        <v>32</v>
      </c>
      <c r="J4" s="7" t="s">
        <v>7</v>
      </c>
    </row>
    <row r="5" spans="1:10" s="61" customFormat="1" ht="21" customHeight="1">
      <c r="A5" s="37">
        <v>1</v>
      </c>
      <c r="B5" s="32" t="s">
        <v>78</v>
      </c>
      <c r="C5" s="33" t="s">
        <v>40</v>
      </c>
      <c r="D5" s="34" t="s">
        <v>84</v>
      </c>
      <c r="E5" s="35" t="s">
        <v>29</v>
      </c>
      <c r="F5" s="36">
        <v>3.76</v>
      </c>
      <c r="G5" s="37" t="str">
        <f>IF(F5&gt;=3.6,"Xuất sắc",IF(F5&gt;=3.2,"Giỏi",IF(F5&gt;=2.5,"Khá",IF(F5&gt;=2,"Trung bình",""))))</f>
        <v>Xuất sắc</v>
      </c>
      <c r="H5" s="42" t="str">
        <f>IF(F5&gt;=3.6,"300.000",IF(F5&gt;=3.2,"220.000",IF(F5&gt;=2.5,"150.000"," ")))</f>
        <v>300.000</v>
      </c>
      <c r="I5" s="59">
        <f>H5*5</f>
        <v>1500000</v>
      </c>
      <c r="J5" s="60"/>
    </row>
    <row r="6" spans="1:10" s="61" customFormat="1" ht="21" customHeight="1">
      <c r="A6" s="37">
        <v>2</v>
      </c>
      <c r="B6" s="32" t="s">
        <v>79</v>
      </c>
      <c r="C6" s="33" t="s">
        <v>80</v>
      </c>
      <c r="D6" s="34" t="s">
        <v>84</v>
      </c>
      <c r="E6" s="35" t="s">
        <v>29</v>
      </c>
      <c r="F6" s="36">
        <v>3.76</v>
      </c>
      <c r="G6" s="37" t="str">
        <f>IF(F6&gt;=3.6,"Xuất sắc",IF(F6&gt;=3.2,"Giỏi",IF(F6&gt;=2.5,"Khá",IF(F6&gt;=2,"Trung bình",""))))</f>
        <v>Xuất sắc</v>
      </c>
      <c r="H6" s="42" t="str">
        <f>IF(F6&gt;=3.6,"300.000",IF(F6&gt;=3.2,"220.000",IF(F6&gt;=2.5,"150.000"," ")))</f>
        <v>300.000</v>
      </c>
      <c r="I6" s="59">
        <f aca="true" t="shared" si="0" ref="I6:I78">H6*5</f>
        <v>1500000</v>
      </c>
      <c r="J6" s="60"/>
    </row>
    <row r="7" spans="1:10" s="61" customFormat="1" ht="21" customHeight="1">
      <c r="A7" s="37">
        <v>3</v>
      </c>
      <c r="B7" s="32" t="s">
        <v>81</v>
      </c>
      <c r="C7" s="33" t="s">
        <v>20</v>
      </c>
      <c r="D7" s="34" t="s">
        <v>84</v>
      </c>
      <c r="E7" s="35" t="s">
        <v>29</v>
      </c>
      <c r="F7" s="36">
        <v>3.68</v>
      </c>
      <c r="G7" s="37" t="str">
        <f aca="true" t="shared" si="1" ref="G7:G17">IF(F7&gt;=3.6,"Xuất sắc",IF(F7&gt;=3.2,"Giỏi",IF(F7&gt;=2.5,"Khá",IF(F7&gt;=2,"Trung bình",""))))</f>
        <v>Xuất sắc</v>
      </c>
      <c r="H7" s="42" t="str">
        <f aca="true" t="shared" si="2" ref="H7:H17">IF(F7&gt;=3.6,"300.000",IF(F7&gt;=3.2,"220.000",IF(F7&gt;=2.5,"150.000"," ")))</f>
        <v>300.000</v>
      </c>
      <c r="I7" s="59">
        <f t="shared" si="0"/>
        <v>1500000</v>
      </c>
      <c r="J7" s="60"/>
    </row>
    <row r="8" spans="1:10" s="61" customFormat="1" ht="21" customHeight="1">
      <c r="A8" s="37">
        <v>4</v>
      </c>
      <c r="B8" s="32" t="s">
        <v>82</v>
      </c>
      <c r="C8" s="33" t="s">
        <v>20</v>
      </c>
      <c r="D8" s="34" t="s">
        <v>84</v>
      </c>
      <c r="E8" s="35" t="s">
        <v>29</v>
      </c>
      <c r="F8" s="36">
        <v>3.62</v>
      </c>
      <c r="G8" s="37" t="str">
        <f t="shared" si="1"/>
        <v>Xuất sắc</v>
      </c>
      <c r="H8" s="42" t="str">
        <f t="shared" si="2"/>
        <v>300.000</v>
      </c>
      <c r="I8" s="59">
        <f t="shared" si="0"/>
        <v>1500000</v>
      </c>
      <c r="J8" s="60"/>
    </row>
    <row r="9" spans="1:10" s="61" customFormat="1" ht="21" customHeight="1">
      <c r="A9" s="37">
        <v>5</v>
      </c>
      <c r="B9" s="38" t="s">
        <v>85</v>
      </c>
      <c r="C9" s="39" t="s">
        <v>30</v>
      </c>
      <c r="D9" s="34" t="s">
        <v>86</v>
      </c>
      <c r="E9" s="40" t="s">
        <v>29</v>
      </c>
      <c r="F9" s="40">
        <v>3.62</v>
      </c>
      <c r="G9" s="41" t="str">
        <f t="shared" si="1"/>
        <v>Xuất sắc</v>
      </c>
      <c r="H9" s="42" t="str">
        <f t="shared" si="2"/>
        <v>300.000</v>
      </c>
      <c r="I9" s="59">
        <f t="shared" si="0"/>
        <v>1500000</v>
      </c>
      <c r="J9" s="60"/>
    </row>
    <row r="10" spans="1:10" s="61" customFormat="1" ht="21" customHeight="1">
      <c r="A10" s="37">
        <v>6</v>
      </c>
      <c r="B10" s="38" t="s">
        <v>44</v>
      </c>
      <c r="C10" s="39" t="s">
        <v>16</v>
      </c>
      <c r="D10" s="34" t="s">
        <v>86</v>
      </c>
      <c r="E10" s="40" t="s">
        <v>29</v>
      </c>
      <c r="F10" s="40">
        <v>3.53</v>
      </c>
      <c r="G10" s="41" t="str">
        <f t="shared" si="1"/>
        <v>Giỏi</v>
      </c>
      <c r="H10" s="42" t="str">
        <f t="shared" si="2"/>
        <v>220.000</v>
      </c>
      <c r="I10" s="59">
        <f t="shared" si="0"/>
        <v>1100000</v>
      </c>
      <c r="J10" s="60"/>
    </row>
    <row r="11" spans="1:10" s="61" customFormat="1" ht="21" customHeight="1">
      <c r="A11" s="37">
        <v>7</v>
      </c>
      <c r="B11" s="38" t="s">
        <v>45</v>
      </c>
      <c r="C11" s="39" t="s">
        <v>31</v>
      </c>
      <c r="D11" s="34" t="s">
        <v>86</v>
      </c>
      <c r="E11" s="40" t="s">
        <v>29</v>
      </c>
      <c r="F11" s="43">
        <v>3.5</v>
      </c>
      <c r="G11" s="41" t="str">
        <f t="shared" si="1"/>
        <v>Giỏi</v>
      </c>
      <c r="H11" s="42" t="str">
        <f t="shared" si="2"/>
        <v>220.000</v>
      </c>
      <c r="I11" s="59">
        <f t="shared" si="0"/>
        <v>1100000</v>
      </c>
      <c r="J11" s="60"/>
    </row>
    <row r="12" spans="1:10" s="61" customFormat="1" ht="21" customHeight="1">
      <c r="A12" s="37">
        <v>8</v>
      </c>
      <c r="B12" s="32" t="s">
        <v>87</v>
      </c>
      <c r="C12" s="33" t="s">
        <v>88</v>
      </c>
      <c r="D12" s="34" t="s">
        <v>93</v>
      </c>
      <c r="E12" s="35" t="s">
        <v>4</v>
      </c>
      <c r="F12" s="35">
        <v>3.18</v>
      </c>
      <c r="G12" s="41" t="str">
        <f t="shared" si="1"/>
        <v>Khá</v>
      </c>
      <c r="H12" s="42" t="str">
        <f t="shared" si="2"/>
        <v>150.000</v>
      </c>
      <c r="I12" s="59">
        <f t="shared" si="0"/>
        <v>750000</v>
      </c>
      <c r="J12" s="60"/>
    </row>
    <row r="13" spans="1:10" s="61" customFormat="1" ht="21" customHeight="1">
      <c r="A13" s="37">
        <v>9</v>
      </c>
      <c r="B13" s="32" t="s">
        <v>33</v>
      </c>
      <c r="C13" s="33" t="s">
        <v>36</v>
      </c>
      <c r="D13" s="34" t="s">
        <v>93</v>
      </c>
      <c r="E13" s="35" t="s">
        <v>4</v>
      </c>
      <c r="F13" s="35">
        <v>3</v>
      </c>
      <c r="G13" s="41" t="str">
        <f t="shared" si="1"/>
        <v>Khá</v>
      </c>
      <c r="H13" s="42" t="str">
        <f t="shared" si="2"/>
        <v>150.000</v>
      </c>
      <c r="I13" s="59">
        <f t="shared" si="0"/>
        <v>750000</v>
      </c>
      <c r="J13" s="60"/>
    </row>
    <row r="14" spans="1:10" s="61" customFormat="1" ht="21" customHeight="1">
      <c r="A14" s="37">
        <v>10</v>
      </c>
      <c r="B14" s="32" t="s">
        <v>25</v>
      </c>
      <c r="C14" s="33" t="s">
        <v>89</v>
      </c>
      <c r="D14" s="34" t="s">
        <v>93</v>
      </c>
      <c r="E14" s="35" t="s">
        <v>4</v>
      </c>
      <c r="F14" s="35">
        <v>2.94</v>
      </c>
      <c r="G14" s="41" t="str">
        <f t="shared" si="1"/>
        <v>Khá</v>
      </c>
      <c r="H14" s="42" t="str">
        <f t="shared" si="2"/>
        <v>150.000</v>
      </c>
      <c r="I14" s="59">
        <f t="shared" si="0"/>
        <v>750000</v>
      </c>
      <c r="J14" s="60"/>
    </row>
    <row r="15" spans="1:10" s="61" customFormat="1" ht="21" customHeight="1">
      <c r="A15" s="37">
        <v>11</v>
      </c>
      <c r="B15" s="32" t="s">
        <v>90</v>
      </c>
      <c r="C15" s="33" t="s">
        <v>91</v>
      </c>
      <c r="D15" s="34" t="s">
        <v>93</v>
      </c>
      <c r="E15" s="35" t="s">
        <v>4</v>
      </c>
      <c r="F15" s="35">
        <v>2.79</v>
      </c>
      <c r="G15" s="41" t="str">
        <f t="shared" si="1"/>
        <v>Khá</v>
      </c>
      <c r="H15" s="42" t="str">
        <f t="shared" si="2"/>
        <v>150.000</v>
      </c>
      <c r="I15" s="59">
        <f t="shared" si="0"/>
        <v>750000</v>
      </c>
      <c r="J15" s="60"/>
    </row>
    <row r="16" spans="1:10" s="61" customFormat="1" ht="21" customHeight="1">
      <c r="A16" s="37">
        <v>12</v>
      </c>
      <c r="B16" s="32" t="s">
        <v>78</v>
      </c>
      <c r="C16" s="33" t="s">
        <v>26</v>
      </c>
      <c r="D16" s="34" t="s">
        <v>93</v>
      </c>
      <c r="E16" s="35" t="s">
        <v>4</v>
      </c>
      <c r="F16" s="35">
        <v>2.56</v>
      </c>
      <c r="G16" s="41" t="str">
        <f t="shared" si="1"/>
        <v>Khá</v>
      </c>
      <c r="H16" s="42" t="str">
        <f t="shared" si="2"/>
        <v>150.000</v>
      </c>
      <c r="I16" s="59">
        <f t="shared" si="0"/>
        <v>750000</v>
      </c>
      <c r="J16" s="60"/>
    </row>
    <row r="17" spans="1:10" s="61" customFormat="1" ht="21" customHeight="1">
      <c r="A17" s="37">
        <v>13</v>
      </c>
      <c r="B17" s="32" t="s">
        <v>15</v>
      </c>
      <c r="C17" s="33" t="s">
        <v>92</v>
      </c>
      <c r="D17" s="34" t="s">
        <v>93</v>
      </c>
      <c r="E17" s="35" t="s">
        <v>4</v>
      </c>
      <c r="F17" s="35">
        <v>2.5</v>
      </c>
      <c r="G17" s="41" t="str">
        <f t="shared" si="1"/>
        <v>Khá</v>
      </c>
      <c r="H17" s="42" t="str">
        <f t="shared" si="2"/>
        <v>150.000</v>
      </c>
      <c r="I17" s="59">
        <f t="shared" si="0"/>
        <v>750000</v>
      </c>
      <c r="J17" s="60"/>
    </row>
    <row r="18" spans="1:10" s="61" customFormat="1" ht="21" customHeight="1">
      <c r="A18" s="37">
        <v>14</v>
      </c>
      <c r="B18" s="32" t="s">
        <v>35</v>
      </c>
      <c r="C18" s="33" t="s">
        <v>26</v>
      </c>
      <c r="D18" s="34" t="s">
        <v>95</v>
      </c>
      <c r="E18" s="35" t="s">
        <v>29</v>
      </c>
      <c r="F18" s="36">
        <v>3.32</v>
      </c>
      <c r="G18" s="41" t="str">
        <f>IF(F18&gt;=3.6,"Xuất sắc",IF(F18&gt;=3.2,"Giỏi",IF(F18&gt;=2.5,"Khá",IF(F18&gt;=2,"Trung bình",""))))</f>
        <v>Giỏi</v>
      </c>
      <c r="H18" s="42" t="str">
        <f>IF(F18&gt;=3.6,"300.000",IF(F18&gt;=3.2,"220.000",IF(F18&gt;=2.5,"150.000"," ")))</f>
        <v>220.000</v>
      </c>
      <c r="I18" s="59">
        <f t="shared" si="0"/>
        <v>1100000</v>
      </c>
      <c r="J18" s="60"/>
    </row>
    <row r="19" spans="1:10" s="61" customFormat="1" ht="21" customHeight="1">
      <c r="A19" s="37">
        <v>15</v>
      </c>
      <c r="B19" s="32" t="s">
        <v>28</v>
      </c>
      <c r="C19" s="33" t="s">
        <v>94</v>
      </c>
      <c r="D19" s="34" t="s">
        <v>95</v>
      </c>
      <c r="E19" s="35" t="s">
        <v>4</v>
      </c>
      <c r="F19" s="36">
        <v>2.68</v>
      </c>
      <c r="G19" s="41" t="str">
        <f>IF(F19&gt;=3.6,"Xuất sắc",IF(F19&gt;=3.2,"Giỏi",IF(F19&gt;=2.5,"Khá",IF(F19&gt;=2,"Trung bình",""))))</f>
        <v>Khá</v>
      </c>
      <c r="H19" s="42" t="str">
        <f>IF(F19&gt;=3.6,"300.000",IF(F19&gt;=3.2,"220.000",IF(F19&gt;=2.5,"150.000"," ")))</f>
        <v>150.000</v>
      </c>
      <c r="I19" s="59">
        <f t="shared" si="0"/>
        <v>750000</v>
      </c>
      <c r="J19" s="60"/>
    </row>
    <row r="20" spans="1:10" s="61" customFormat="1" ht="21" customHeight="1">
      <c r="A20" s="37">
        <v>16</v>
      </c>
      <c r="B20" s="44" t="s">
        <v>59</v>
      </c>
      <c r="C20" s="45" t="s">
        <v>60</v>
      </c>
      <c r="D20" s="46" t="s">
        <v>99</v>
      </c>
      <c r="E20" s="35" t="s">
        <v>29</v>
      </c>
      <c r="F20" s="35">
        <v>7.7</v>
      </c>
      <c r="G20" s="41" t="str">
        <f>IF(F20&gt;=9,"XS",IF(F20&gt;=8,"Giỏi",IF(F20&gt;=7,"Khá"," ")))</f>
        <v>Khá</v>
      </c>
      <c r="H20" s="42" t="str">
        <f>IF(F20&gt;=9,"270.000",IF(F20&gt;=8,"200.000",IF(F20&gt;=7,"130.000"," ")))</f>
        <v>130.000</v>
      </c>
      <c r="I20" s="59">
        <f t="shared" si="0"/>
        <v>650000</v>
      </c>
      <c r="J20" s="60"/>
    </row>
    <row r="21" spans="1:10" s="61" customFormat="1" ht="21" customHeight="1">
      <c r="A21" s="37">
        <v>17</v>
      </c>
      <c r="B21" s="44" t="s">
        <v>25</v>
      </c>
      <c r="C21" s="45" t="s">
        <v>19</v>
      </c>
      <c r="D21" s="46" t="s">
        <v>99</v>
      </c>
      <c r="E21" s="35" t="s">
        <v>29</v>
      </c>
      <c r="F21" s="35">
        <v>7.7</v>
      </c>
      <c r="G21" s="41" t="str">
        <f aca="true" t="shared" si="3" ref="G21:G28">IF(F21&gt;=9,"XS",IF(F21&gt;=8,"Giỏi",IF(F21&gt;=7,"Khá"," ")))</f>
        <v>Khá</v>
      </c>
      <c r="H21" s="42" t="str">
        <f aca="true" t="shared" si="4" ref="H21:H28">IF(F21&gt;=9,"270.000",IF(F21&gt;=8,"200.000",IF(F21&gt;=7,"130.000"," ")))</f>
        <v>130.000</v>
      </c>
      <c r="I21" s="59">
        <f t="shared" si="0"/>
        <v>650000</v>
      </c>
      <c r="J21" s="60"/>
    </row>
    <row r="22" spans="1:10" s="61" customFormat="1" ht="21" customHeight="1">
      <c r="A22" s="37">
        <v>18</v>
      </c>
      <c r="B22" s="44" t="s">
        <v>96</v>
      </c>
      <c r="C22" s="45" t="s">
        <v>97</v>
      </c>
      <c r="D22" s="46" t="s">
        <v>99</v>
      </c>
      <c r="E22" s="35" t="s">
        <v>4</v>
      </c>
      <c r="F22" s="35">
        <v>7.4</v>
      </c>
      <c r="G22" s="41" t="str">
        <f t="shared" si="3"/>
        <v>Khá</v>
      </c>
      <c r="H22" s="42" t="str">
        <f t="shared" si="4"/>
        <v>130.000</v>
      </c>
      <c r="I22" s="59">
        <f t="shared" si="0"/>
        <v>650000</v>
      </c>
      <c r="J22" s="60"/>
    </row>
    <row r="23" spans="1:10" s="61" customFormat="1" ht="21" customHeight="1">
      <c r="A23" s="37">
        <v>19</v>
      </c>
      <c r="B23" s="44" t="s">
        <v>98</v>
      </c>
      <c r="C23" s="45" t="s">
        <v>24</v>
      </c>
      <c r="D23" s="46" t="s">
        <v>99</v>
      </c>
      <c r="E23" s="35" t="s">
        <v>4</v>
      </c>
      <c r="F23" s="35">
        <v>7.3</v>
      </c>
      <c r="G23" s="41" t="str">
        <f t="shared" si="3"/>
        <v>Khá</v>
      </c>
      <c r="H23" s="42" t="str">
        <f t="shared" si="4"/>
        <v>130.000</v>
      </c>
      <c r="I23" s="59">
        <f t="shared" si="0"/>
        <v>650000</v>
      </c>
      <c r="J23" s="60"/>
    </row>
    <row r="24" spans="1:10" s="61" customFormat="1" ht="21" customHeight="1">
      <c r="A24" s="37">
        <v>20</v>
      </c>
      <c r="B24" s="44" t="s">
        <v>41</v>
      </c>
      <c r="C24" s="45" t="s">
        <v>61</v>
      </c>
      <c r="D24" s="46" t="s">
        <v>99</v>
      </c>
      <c r="E24" s="35" t="s">
        <v>4</v>
      </c>
      <c r="F24" s="35">
        <v>7.2</v>
      </c>
      <c r="G24" s="41" t="str">
        <f t="shared" si="3"/>
        <v>Khá</v>
      </c>
      <c r="H24" s="42" t="str">
        <f t="shared" si="4"/>
        <v>130.000</v>
      </c>
      <c r="I24" s="59">
        <f t="shared" si="0"/>
        <v>650000</v>
      </c>
      <c r="J24" s="60"/>
    </row>
    <row r="25" spans="1:10" s="61" customFormat="1" ht="21" customHeight="1">
      <c r="A25" s="37">
        <v>21</v>
      </c>
      <c r="B25" s="32" t="s">
        <v>59</v>
      </c>
      <c r="C25" s="33" t="s">
        <v>21</v>
      </c>
      <c r="D25" s="46" t="s">
        <v>100</v>
      </c>
      <c r="E25" s="35" t="s">
        <v>29</v>
      </c>
      <c r="F25" s="35">
        <v>8</v>
      </c>
      <c r="G25" s="41" t="str">
        <f t="shared" si="3"/>
        <v>Giỏi</v>
      </c>
      <c r="H25" s="42" t="str">
        <f t="shared" si="4"/>
        <v>200.000</v>
      </c>
      <c r="I25" s="59">
        <f t="shared" si="0"/>
        <v>1000000</v>
      </c>
      <c r="J25" s="60"/>
    </row>
    <row r="26" spans="1:10" s="61" customFormat="1" ht="21" customHeight="1">
      <c r="A26" s="37">
        <v>22</v>
      </c>
      <c r="B26" s="32" t="s">
        <v>62</v>
      </c>
      <c r="C26" s="33" t="s">
        <v>61</v>
      </c>
      <c r="D26" s="46" t="s">
        <v>100</v>
      </c>
      <c r="E26" s="35" t="s">
        <v>4</v>
      </c>
      <c r="F26" s="35">
        <v>7.6</v>
      </c>
      <c r="G26" s="41" t="str">
        <f t="shared" si="3"/>
        <v>Khá</v>
      </c>
      <c r="H26" s="42" t="str">
        <f t="shared" si="4"/>
        <v>130.000</v>
      </c>
      <c r="I26" s="59">
        <f t="shared" si="0"/>
        <v>650000</v>
      </c>
      <c r="J26" s="60"/>
    </row>
    <row r="27" spans="1:10" s="61" customFormat="1" ht="21" customHeight="1">
      <c r="A27" s="37">
        <v>23</v>
      </c>
      <c r="B27" s="32" t="s">
        <v>63</v>
      </c>
      <c r="C27" s="33" t="s">
        <v>51</v>
      </c>
      <c r="D27" s="46" t="s">
        <v>100</v>
      </c>
      <c r="E27" s="35" t="s">
        <v>29</v>
      </c>
      <c r="F27" s="35">
        <v>7.5</v>
      </c>
      <c r="G27" s="41" t="str">
        <f t="shared" si="3"/>
        <v>Khá</v>
      </c>
      <c r="H27" s="42" t="str">
        <f t="shared" si="4"/>
        <v>130.000</v>
      </c>
      <c r="I27" s="59">
        <f t="shared" si="0"/>
        <v>650000</v>
      </c>
      <c r="J27" s="60"/>
    </row>
    <row r="28" spans="1:10" s="61" customFormat="1" ht="21" customHeight="1">
      <c r="A28" s="37">
        <v>24</v>
      </c>
      <c r="B28" s="32" t="s">
        <v>41</v>
      </c>
      <c r="C28" s="33" t="s">
        <v>26</v>
      </c>
      <c r="D28" s="46" t="s">
        <v>100</v>
      </c>
      <c r="E28" s="35" t="s">
        <v>4</v>
      </c>
      <c r="F28" s="35">
        <v>7.3</v>
      </c>
      <c r="G28" s="41" t="str">
        <f t="shared" si="3"/>
        <v>Khá</v>
      </c>
      <c r="H28" s="42" t="str">
        <f t="shared" si="4"/>
        <v>130.000</v>
      </c>
      <c r="I28" s="59">
        <f t="shared" si="0"/>
        <v>650000</v>
      </c>
      <c r="J28" s="60"/>
    </row>
    <row r="29" spans="1:10" s="61" customFormat="1" ht="21" customHeight="1">
      <c r="A29" s="37">
        <v>25</v>
      </c>
      <c r="B29" s="32" t="s">
        <v>14</v>
      </c>
      <c r="C29" s="33" t="s">
        <v>22</v>
      </c>
      <c r="D29" s="46" t="s">
        <v>102</v>
      </c>
      <c r="E29" s="35" t="s">
        <v>29</v>
      </c>
      <c r="F29" s="35">
        <v>7.4</v>
      </c>
      <c r="G29" s="37" t="str">
        <f>IF(F29&gt;=9,"XS",IF(F29&gt;=8,"Giỏi",IF(F29&gt;=7,"Khá"," ")))</f>
        <v>Khá</v>
      </c>
      <c r="H29" s="42" t="str">
        <f>IF(F29&gt;=9,"270.000",IF(F29&gt;=8,"200.000",IF(F29&gt;=7,"130.000"," ")))</f>
        <v>130.000</v>
      </c>
      <c r="I29" s="59">
        <f t="shared" si="0"/>
        <v>650000</v>
      </c>
      <c r="J29" s="60"/>
    </row>
    <row r="30" spans="1:10" s="61" customFormat="1" ht="21" customHeight="1">
      <c r="A30" s="37">
        <v>26</v>
      </c>
      <c r="B30" s="32" t="s">
        <v>35</v>
      </c>
      <c r="C30" s="33" t="s">
        <v>20</v>
      </c>
      <c r="D30" s="46" t="s">
        <v>102</v>
      </c>
      <c r="E30" s="35" t="s">
        <v>4</v>
      </c>
      <c r="F30" s="35">
        <v>7.3</v>
      </c>
      <c r="G30" s="37" t="str">
        <f>IF(F30&gt;=9,"XS",IF(F30&gt;=8,"Giỏi",IF(F30&gt;=7,"Khá"," ")))</f>
        <v>Khá</v>
      </c>
      <c r="H30" s="42" t="str">
        <f>IF(F30&gt;=9,"270.000",IF(F30&gt;=8,"200.000",IF(F30&gt;=7,"130.000"," ")))</f>
        <v>130.000</v>
      </c>
      <c r="I30" s="59">
        <f t="shared" si="0"/>
        <v>650000</v>
      </c>
      <c r="J30" s="60"/>
    </row>
    <row r="31" spans="1:10" s="61" customFormat="1" ht="21" customHeight="1">
      <c r="A31" s="37">
        <v>27</v>
      </c>
      <c r="B31" s="32" t="s">
        <v>14</v>
      </c>
      <c r="C31" s="33" t="s">
        <v>64</v>
      </c>
      <c r="D31" s="46" t="s">
        <v>102</v>
      </c>
      <c r="E31" s="35" t="s">
        <v>43</v>
      </c>
      <c r="F31" s="35">
        <v>7.3</v>
      </c>
      <c r="G31" s="37" t="str">
        <f>IF(F31&gt;=9,"XS",IF(F31&gt;=8,"Giỏi",IF(F31&gt;=7,"Khá"," ")))</f>
        <v>Khá</v>
      </c>
      <c r="H31" s="42" t="str">
        <f>IF(F31&gt;=9,"270.000",IF(F31&gt;=8,"200.000",IF(F31&gt;=7,"130.000"," ")))</f>
        <v>130.000</v>
      </c>
      <c r="I31" s="59">
        <f t="shared" si="0"/>
        <v>650000</v>
      </c>
      <c r="J31" s="60"/>
    </row>
    <row r="32" spans="1:10" s="61" customFormat="1" ht="21" customHeight="1">
      <c r="A32" s="37">
        <v>28</v>
      </c>
      <c r="B32" s="32" t="s">
        <v>14</v>
      </c>
      <c r="C32" s="33" t="s">
        <v>101</v>
      </c>
      <c r="D32" s="46" t="s">
        <v>102</v>
      </c>
      <c r="E32" s="35" t="s">
        <v>4</v>
      </c>
      <c r="F32" s="35">
        <v>7.2</v>
      </c>
      <c r="G32" s="37" t="str">
        <f>IF(F32&gt;=9,"XS",IF(F32&gt;=8,"Giỏi",IF(F32&gt;=7,"Khá"," ")))</f>
        <v>Khá</v>
      </c>
      <c r="H32" s="42" t="str">
        <f>IF(F32&gt;=9,"270.000",IF(F32&gt;=8,"200.000",IF(F32&gt;=7,"130.000"," ")))</f>
        <v>130.000</v>
      </c>
      <c r="I32" s="59">
        <f t="shared" si="0"/>
        <v>650000</v>
      </c>
      <c r="J32" s="60"/>
    </row>
    <row r="33" spans="1:10" s="61" customFormat="1" ht="21" customHeight="1">
      <c r="A33" s="37">
        <v>29</v>
      </c>
      <c r="B33" s="32" t="s">
        <v>103</v>
      </c>
      <c r="C33" s="33" t="s">
        <v>104</v>
      </c>
      <c r="D33" s="34" t="s">
        <v>105</v>
      </c>
      <c r="E33" s="35" t="s">
        <v>29</v>
      </c>
      <c r="F33" s="36">
        <v>3.22</v>
      </c>
      <c r="G33" s="41" t="str">
        <f>IF(F33&gt;=3.6,"Xuất sắc",IF(F33&gt;=3.2,"Giỏi",IF(F33&gt;=2.5,"Khá",IF(F33&gt;=2,"Trung bình",""))))</f>
        <v>Giỏi</v>
      </c>
      <c r="H33" s="42" t="str">
        <f>IF(F33&gt;=3.6,"300.000",IF(F33&gt;=3.2,"220.000",IF(F33&gt;=2.5,"150.000"," ")))</f>
        <v>220.000</v>
      </c>
      <c r="I33" s="59">
        <f t="shared" si="0"/>
        <v>1100000</v>
      </c>
      <c r="J33" s="60"/>
    </row>
    <row r="34" spans="1:10" s="61" customFormat="1" ht="21" customHeight="1">
      <c r="A34" s="37">
        <v>30</v>
      </c>
      <c r="B34" s="44" t="s">
        <v>37</v>
      </c>
      <c r="C34" s="45" t="s">
        <v>56</v>
      </c>
      <c r="D34" s="46" t="s">
        <v>107</v>
      </c>
      <c r="E34" s="35" t="s">
        <v>4</v>
      </c>
      <c r="F34" s="35">
        <v>7.2</v>
      </c>
      <c r="G34" s="41" t="str">
        <f aca="true" t="shared" si="5" ref="G34:G39">IF(F34&gt;=9,"XS",IF(F34&gt;=8,"Giỏi",IF(F34&gt;=7,"Khá"," ")))</f>
        <v>Khá</v>
      </c>
      <c r="H34" s="42" t="str">
        <f aca="true" t="shared" si="6" ref="H34:H39">IF(F34&gt;=9,"270.000",IF(F34&gt;=8,"200.000",IF(F34&gt;=7,"130.000"," ")))</f>
        <v>130.000</v>
      </c>
      <c r="I34" s="59">
        <f t="shared" si="0"/>
        <v>650000</v>
      </c>
      <c r="J34" s="60"/>
    </row>
    <row r="35" spans="1:10" s="61" customFormat="1" ht="21" customHeight="1">
      <c r="A35" s="37">
        <v>31</v>
      </c>
      <c r="B35" s="44" t="s">
        <v>106</v>
      </c>
      <c r="C35" s="45" t="s">
        <v>46</v>
      </c>
      <c r="D35" s="46" t="s">
        <v>107</v>
      </c>
      <c r="E35" s="35" t="s">
        <v>4</v>
      </c>
      <c r="F35" s="35">
        <v>7.1</v>
      </c>
      <c r="G35" s="41" t="str">
        <f t="shared" si="5"/>
        <v>Khá</v>
      </c>
      <c r="H35" s="42" t="str">
        <f t="shared" si="6"/>
        <v>130.000</v>
      </c>
      <c r="I35" s="59">
        <f t="shared" si="0"/>
        <v>650000</v>
      </c>
      <c r="J35" s="60"/>
    </row>
    <row r="36" spans="1:10" s="61" customFormat="1" ht="21" customHeight="1">
      <c r="A36" s="37">
        <v>32</v>
      </c>
      <c r="B36" s="44" t="s">
        <v>78</v>
      </c>
      <c r="C36" s="45" t="s">
        <v>26</v>
      </c>
      <c r="D36" s="46" t="s">
        <v>111</v>
      </c>
      <c r="E36" s="35" t="s">
        <v>29</v>
      </c>
      <c r="F36" s="35">
        <v>8.7</v>
      </c>
      <c r="G36" s="41" t="str">
        <f t="shared" si="5"/>
        <v>Giỏi</v>
      </c>
      <c r="H36" s="42" t="str">
        <f t="shared" si="6"/>
        <v>200.000</v>
      </c>
      <c r="I36" s="59">
        <f t="shared" si="0"/>
        <v>1000000</v>
      </c>
      <c r="J36" s="60"/>
    </row>
    <row r="37" spans="1:10" s="61" customFormat="1" ht="21" customHeight="1">
      <c r="A37" s="37">
        <v>33</v>
      </c>
      <c r="B37" s="44" t="s">
        <v>28</v>
      </c>
      <c r="C37" s="45" t="s">
        <v>27</v>
      </c>
      <c r="D37" s="46" t="s">
        <v>111</v>
      </c>
      <c r="E37" s="35" t="s">
        <v>29</v>
      </c>
      <c r="F37" s="35">
        <v>7.9</v>
      </c>
      <c r="G37" s="41" t="str">
        <f t="shared" si="5"/>
        <v>Khá</v>
      </c>
      <c r="H37" s="42" t="str">
        <f t="shared" si="6"/>
        <v>130.000</v>
      </c>
      <c r="I37" s="59">
        <f t="shared" si="0"/>
        <v>650000</v>
      </c>
      <c r="J37" s="60"/>
    </row>
    <row r="38" spans="1:10" s="61" customFormat="1" ht="21" customHeight="1">
      <c r="A38" s="37">
        <v>34</v>
      </c>
      <c r="B38" s="44" t="s">
        <v>108</v>
      </c>
      <c r="C38" s="45" t="s">
        <v>109</v>
      </c>
      <c r="D38" s="46" t="s">
        <v>111</v>
      </c>
      <c r="E38" s="35" t="s">
        <v>4</v>
      </c>
      <c r="F38" s="35">
        <v>7.7</v>
      </c>
      <c r="G38" s="41" t="str">
        <f t="shared" si="5"/>
        <v>Khá</v>
      </c>
      <c r="H38" s="42" t="str">
        <f t="shared" si="6"/>
        <v>130.000</v>
      </c>
      <c r="I38" s="59">
        <f t="shared" si="0"/>
        <v>650000</v>
      </c>
      <c r="J38" s="60"/>
    </row>
    <row r="39" spans="1:10" s="61" customFormat="1" ht="21" customHeight="1">
      <c r="A39" s="37">
        <v>35</v>
      </c>
      <c r="B39" s="44" t="s">
        <v>110</v>
      </c>
      <c r="C39" s="45" t="s">
        <v>56</v>
      </c>
      <c r="D39" s="46" t="s">
        <v>111</v>
      </c>
      <c r="E39" s="35" t="s">
        <v>29</v>
      </c>
      <c r="F39" s="35">
        <v>7.5</v>
      </c>
      <c r="G39" s="41" t="str">
        <f t="shared" si="5"/>
        <v>Khá</v>
      </c>
      <c r="H39" s="42" t="str">
        <f t="shared" si="6"/>
        <v>130.000</v>
      </c>
      <c r="I39" s="59">
        <f t="shared" si="0"/>
        <v>650000</v>
      </c>
      <c r="J39" s="60"/>
    </row>
    <row r="40" spans="1:10" s="61" customFormat="1" ht="21" customHeight="1">
      <c r="A40" s="37">
        <v>36</v>
      </c>
      <c r="B40" s="32" t="s">
        <v>15</v>
      </c>
      <c r="C40" s="33" t="s">
        <v>34</v>
      </c>
      <c r="D40" s="34" t="s">
        <v>48</v>
      </c>
      <c r="E40" s="35" t="s">
        <v>29</v>
      </c>
      <c r="F40" s="36">
        <v>3.62</v>
      </c>
      <c r="G40" s="41" t="str">
        <f aca="true" t="shared" si="7" ref="G40:G57">IF(F40&gt;=3.6,"Xuất sắc",IF(F40&gt;=3.2,"Giỏi",IF(F40&gt;=2.5,"Khá",IF(F40&gt;=2,"Trung bình",""))))</f>
        <v>Xuất sắc</v>
      </c>
      <c r="H40" s="42" t="str">
        <f aca="true" t="shared" si="8" ref="H40:H57">IF(F40&gt;=3.6,"300.000",IF(F40&gt;=3.2,"220.000",IF(F40&gt;=2.5,"150.000"," ")))</f>
        <v>300.000</v>
      </c>
      <c r="I40" s="59">
        <f t="shared" si="0"/>
        <v>1500000</v>
      </c>
      <c r="J40" s="60"/>
    </row>
    <row r="41" spans="1:10" s="61" customFormat="1" ht="21" customHeight="1">
      <c r="A41" s="37">
        <v>37</v>
      </c>
      <c r="B41" s="32" t="s">
        <v>112</v>
      </c>
      <c r="C41" s="33" t="s">
        <v>113</v>
      </c>
      <c r="D41" s="34" t="s">
        <v>48</v>
      </c>
      <c r="E41" s="35" t="s">
        <v>29</v>
      </c>
      <c r="F41" s="36">
        <v>3.62</v>
      </c>
      <c r="G41" s="41" t="str">
        <f t="shared" si="7"/>
        <v>Xuất sắc</v>
      </c>
      <c r="H41" s="42" t="str">
        <f t="shared" si="8"/>
        <v>300.000</v>
      </c>
      <c r="I41" s="59">
        <f t="shared" si="0"/>
        <v>1500000</v>
      </c>
      <c r="J41" s="60"/>
    </row>
    <row r="42" spans="1:10" s="61" customFormat="1" ht="21" customHeight="1">
      <c r="A42" s="37">
        <v>38</v>
      </c>
      <c r="B42" s="32" t="s">
        <v>110</v>
      </c>
      <c r="C42" s="33" t="s">
        <v>27</v>
      </c>
      <c r="D42" s="34" t="s">
        <v>48</v>
      </c>
      <c r="E42" s="35" t="s">
        <v>29</v>
      </c>
      <c r="F42" s="36">
        <v>3.53</v>
      </c>
      <c r="G42" s="41" t="str">
        <f t="shared" si="7"/>
        <v>Giỏi</v>
      </c>
      <c r="H42" s="42" t="str">
        <f t="shared" si="8"/>
        <v>220.000</v>
      </c>
      <c r="I42" s="59">
        <f t="shared" si="0"/>
        <v>1100000</v>
      </c>
      <c r="J42" s="60"/>
    </row>
    <row r="43" spans="1:10" s="61" customFormat="1" ht="21" customHeight="1">
      <c r="A43" s="37">
        <v>39</v>
      </c>
      <c r="B43" s="32" t="s">
        <v>35</v>
      </c>
      <c r="C43" s="33" t="s">
        <v>36</v>
      </c>
      <c r="D43" s="34" t="s">
        <v>50</v>
      </c>
      <c r="E43" s="35" t="s">
        <v>29</v>
      </c>
      <c r="F43" s="36">
        <v>3.88</v>
      </c>
      <c r="G43" s="41" t="str">
        <f t="shared" si="7"/>
        <v>Xuất sắc</v>
      </c>
      <c r="H43" s="42" t="str">
        <f t="shared" si="8"/>
        <v>300.000</v>
      </c>
      <c r="I43" s="59">
        <f t="shared" si="0"/>
        <v>1500000</v>
      </c>
      <c r="J43" s="60"/>
    </row>
    <row r="44" spans="1:10" s="61" customFormat="1" ht="21" customHeight="1">
      <c r="A44" s="37">
        <v>40</v>
      </c>
      <c r="B44" s="32" t="s">
        <v>18</v>
      </c>
      <c r="C44" s="33" t="s">
        <v>22</v>
      </c>
      <c r="D44" s="34" t="s">
        <v>50</v>
      </c>
      <c r="E44" s="35" t="s">
        <v>29</v>
      </c>
      <c r="F44" s="36">
        <v>3.82</v>
      </c>
      <c r="G44" s="41" t="str">
        <f t="shared" si="7"/>
        <v>Xuất sắc</v>
      </c>
      <c r="H44" s="42" t="str">
        <f t="shared" si="8"/>
        <v>300.000</v>
      </c>
      <c r="I44" s="59">
        <f t="shared" si="0"/>
        <v>1500000</v>
      </c>
      <c r="J44" s="60"/>
    </row>
    <row r="45" spans="1:10" s="61" customFormat="1" ht="21" customHeight="1">
      <c r="A45" s="37">
        <v>41</v>
      </c>
      <c r="B45" s="32" t="s">
        <v>114</v>
      </c>
      <c r="C45" s="33" t="s">
        <v>115</v>
      </c>
      <c r="D45" s="34" t="s">
        <v>50</v>
      </c>
      <c r="E45" s="35" t="s">
        <v>29</v>
      </c>
      <c r="F45" s="36">
        <v>3.68</v>
      </c>
      <c r="G45" s="41" t="str">
        <f t="shared" si="7"/>
        <v>Xuất sắc</v>
      </c>
      <c r="H45" s="42" t="str">
        <f t="shared" si="8"/>
        <v>300.000</v>
      </c>
      <c r="I45" s="59">
        <f t="shared" si="0"/>
        <v>1500000</v>
      </c>
      <c r="J45" s="60"/>
    </row>
    <row r="46" spans="1:10" s="61" customFormat="1" ht="21" customHeight="1">
      <c r="A46" s="37">
        <v>42</v>
      </c>
      <c r="B46" s="32" t="s">
        <v>116</v>
      </c>
      <c r="C46" s="33" t="s">
        <v>117</v>
      </c>
      <c r="D46" s="34" t="s">
        <v>50</v>
      </c>
      <c r="E46" s="35" t="s">
        <v>29</v>
      </c>
      <c r="F46" s="36">
        <v>3.65</v>
      </c>
      <c r="G46" s="41" t="str">
        <f t="shared" si="7"/>
        <v>Xuất sắc</v>
      </c>
      <c r="H46" s="42" t="str">
        <f t="shared" si="8"/>
        <v>300.000</v>
      </c>
      <c r="I46" s="59">
        <f t="shared" si="0"/>
        <v>1500000</v>
      </c>
      <c r="J46" s="60"/>
    </row>
    <row r="47" spans="1:10" s="61" customFormat="1" ht="21" customHeight="1">
      <c r="A47" s="37">
        <v>43</v>
      </c>
      <c r="B47" s="32" t="s">
        <v>18</v>
      </c>
      <c r="C47" s="33" t="s">
        <v>39</v>
      </c>
      <c r="D47" s="34" t="s">
        <v>66</v>
      </c>
      <c r="E47" s="35" t="s">
        <v>29</v>
      </c>
      <c r="F47" s="36">
        <v>3.56</v>
      </c>
      <c r="G47" s="41" t="str">
        <f t="shared" si="7"/>
        <v>Giỏi</v>
      </c>
      <c r="H47" s="42" t="str">
        <f t="shared" si="8"/>
        <v>220.000</v>
      </c>
      <c r="I47" s="59">
        <f t="shared" si="0"/>
        <v>1100000</v>
      </c>
      <c r="J47" s="60"/>
    </row>
    <row r="48" spans="1:10" s="61" customFormat="1" ht="21" customHeight="1">
      <c r="A48" s="37">
        <v>44</v>
      </c>
      <c r="B48" s="32" t="s">
        <v>37</v>
      </c>
      <c r="C48" s="33" t="s">
        <v>65</v>
      </c>
      <c r="D48" s="34" t="s">
        <v>66</v>
      </c>
      <c r="E48" s="35" t="s">
        <v>4</v>
      </c>
      <c r="F48" s="36">
        <v>3.31</v>
      </c>
      <c r="G48" s="41" t="str">
        <f t="shared" si="7"/>
        <v>Giỏi</v>
      </c>
      <c r="H48" s="42" t="str">
        <f t="shared" si="8"/>
        <v>220.000</v>
      </c>
      <c r="I48" s="59">
        <f t="shared" si="0"/>
        <v>1100000</v>
      </c>
      <c r="J48" s="60"/>
    </row>
    <row r="49" spans="1:10" s="61" customFormat="1" ht="21" customHeight="1">
      <c r="A49" s="37">
        <v>45</v>
      </c>
      <c r="B49" s="32" t="s">
        <v>118</v>
      </c>
      <c r="C49" s="33" t="s">
        <v>26</v>
      </c>
      <c r="D49" s="34" t="s">
        <v>66</v>
      </c>
      <c r="E49" s="35" t="s">
        <v>4</v>
      </c>
      <c r="F49" s="36">
        <v>3.19</v>
      </c>
      <c r="G49" s="41" t="str">
        <f t="shared" si="7"/>
        <v>Khá</v>
      </c>
      <c r="H49" s="42" t="str">
        <f t="shared" si="8"/>
        <v>150.000</v>
      </c>
      <c r="I49" s="59">
        <f t="shared" si="0"/>
        <v>750000</v>
      </c>
      <c r="J49" s="60"/>
    </row>
    <row r="50" spans="1:10" s="61" customFormat="1" ht="21" customHeight="1">
      <c r="A50" s="37">
        <v>46</v>
      </c>
      <c r="B50" s="32" t="s">
        <v>119</v>
      </c>
      <c r="C50" s="33" t="s">
        <v>31</v>
      </c>
      <c r="D50" s="34" t="s">
        <v>66</v>
      </c>
      <c r="E50" s="35" t="s">
        <v>29</v>
      </c>
      <c r="F50" s="36">
        <v>3.13</v>
      </c>
      <c r="G50" s="41" t="str">
        <f t="shared" si="7"/>
        <v>Khá</v>
      </c>
      <c r="H50" s="42" t="str">
        <f t="shared" si="8"/>
        <v>150.000</v>
      </c>
      <c r="I50" s="59">
        <f t="shared" si="0"/>
        <v>750000</v>
      </c>
      <c r="J50" s="60"/>
    </row>
    <row r="51" spans="1:10" s="61" customFormat="1" ht="21" customHeight="1">
      <c r="A51" s="37">
        <v>47</v>
      </c>
      <c r="B51" s="32" t="s">
        <v>120</v>
      </c>
      <c r="C51" s="33" t="s">
        <v>121</v>
      </c>
      <c r="D51" s="34" t="s">
        <v>66</v>
      </c>
      <c r="E51" s="35" t="s">
        <v>4</v>
      </c>
      <c r="F51" s="36">
        <v>3.06</v>
      </c>
      <c r="G51" s="41" t="str">
        <f t="shared" si="7"/>
        <v>Khá</v>
      </c>
      <c r="H51" s="42" t="str">
        <f t="shared" si="8"/>
        <v>150.000</v>
      </c>
      <c r="I51" s="59">
        <f t="shared" si="0"/>
        <v>750000</v>
      </c>
      <c r="J51" s="60"/>
    </row>
    <row r="52" spans="1:10" s="61" customFormat="1" ht="21" customHeight="1">
      <c r="A52" s="37">
        <v>48</v>
      </c>
      <c r="B52" s="32" t="s">
        <v>122</v>
      </c>
      <c r="C52" s="33" t="s">
        <v>123</v>
      </c>
      <c r="D52" s="34" t="s">
        <v>67</v>
      </c>
      <c r="E52" s="35" t="s">
        <v>29</v>
      </c>
      <c r="F52" s="35">
        <v>3.63</v>
      </c>
      <c r="G52" s="41" t="str">
        <f t="shared" si="7"/>
        <v>Xuất sắc</v>
      </c>
      <c r="H52" s="42" t="str">
        <f t="shared" si="8"/>
        <v>300.000</v>
      </c>
      <c r="I52" s="59">
        <f t="shared" si="0"/>
        <v>1500000</v>
      </c>
      <c r="J52" s="60"/>
    </row>
    <row r="53" spans="1:10" s="61" customFormat="1" ht="21" customHeight="1">
      <c r="A53" s="37">
        <v>49</v>
      </c>
      <c r="B53" s="32" t="s">
        <v>58</v>
      </c>
      <c r="C53" s="33" t="s">
        <v>56</v>
      </c>
      <c r="D53" s="34" t="s">
        <v>67</v>
      </c>
      <c r="E53" s="35" t="s">
        <v>29</v>
      </c>
      <c r="F53" s="35">
        <v>3.5</v>
      </c>
      <c r="G53" s="41" t="str">
        <f t="shared" si="7"/>
        <v>Giỏi</v>
      </c>
      <c r="H53" s="42" t="str">
        <f t="shared" si="8"/>
        <v>220.000</v>
      </c>
      <c r="I53" s="59">
        <f t="shared" si="0"/>
        <v>1100000</v>
      </c>
      <c r="J53" s="60"/>
    </row>
    <row r="54" spans="1:10" s="61" customFormat="1" ht="21" customHeight="1">
      <c r="A54" s="37">
        <v>50</v>
      </c>
      <c r="B54" s="32" t="s">
        <v>124</v>
      </c>
      <c r="C54" s="33" t="s">
        <v>13</v>
      </c>
      <c r="D54" s="34" t="s">
        <v>67</v>
      </c>
      <c r="E54" s="35" t="s">
        <v>4</v>
      </c>
      <c r="F54" s="35">
        <v>3</v>
      </c>
      <c r="G54" s="41" t="str">
        <f t="shared" si="7"/>
        <v>Khá</v>
      </c>
      <c r="H54" s="42" t="str">
        <f t="shared" si="8"/>
        <v>150.000</v>
      </c>
      <c r="I54" s="59">
        <f t="shared" si="0"/>
        <v>750000</v>
      </c>
      <c r="J54" s="60"/>
    </row>
    <row r="55" spans="1:10" s="61" customFormat="1" ht="21" customHeight="1">
      <c r="A55" s="37">
        <v>51</v>
      </c>
      <c r="B55" s="32" t="s">
        <v>125</v>
      </c>
      <c r="C55" s="33" t="s">
        <v>56</v>
      </c>
      <c r="D55" s="34" t="s">
        <v>128</v>
      </c>
      <c r="E55" s="35" t="s">
        <v>29</v>
      </c>
      <c r="F55" s="35">
        <v>3.44</v>
      </c>
      <c r="G55" s="41" t="str">
        <f t="shared" si="7"/>
        <v>Giỏi</v>
      </c>
      <c r="H55" s="42" t="str">
        <f t="shared" si="8"/>
        <v>220.000</v>
      </c>
      <c r="I55" s="59">
        <f t="shared" si="0"/>
        <v>1100000</v>
      </c>
      <c r="J55" s="60"/>
    </row>
    <row r="56" spans="1:10" s="61" customFormat="1" ht="21" customHeight="1">
      <c r="A56" s="37">
        <v>52</v>
      </c>
      <c r="B56" s="32" t="s">
        <v>126</v>
      </c>
      <c r="C56" s="33" t="s">
        <v>97</v>
      </c>
      <c r="D56" s="34" t="s">
        <v>128</v>
      </c>
      <c r="E56" s="35" t="s">
        <v>4</v>
      </c>
      <c r="F56" s="35">
        <v>3.33</v>
      </c>
      <c r="G56" s="41" t="str">
        <f t="shared" si="7"/>
        <v>Giỏi</v>
      </c>
      <c r="H56" s="42" t="str">
        <f t="shared" si="8"/>
        <v>220.000</v>
      </c>
      <c r="I56" s="59">
        <f t="shared" si="0"/>
        <v>1100000</v>
      </c>
      <c r="J56" s="60"/>
    </row>
    <row r="57" spans="1:10" s="61" customFormat="1" ht="21" customHeight="1">
      <c r="A57" s="37">
        <v>53</v>
      </c>
      <c r="B57" s="32" t="s">
        <v>70</v>
      </c>
      <c r="C57" s="33" t="s">
        <v>127</v>
      </c>
      <c r="D57" s="34" t="s">
        <v>128</v>
      </c>
      <c r="E57" s="35" t="s">
        <v>29</v>
      </c>
      <c r="F57" s="35">
        <v>3.22</v>
      </c>
      <c r="G57" s="41" t="str">
        <f t="shared" si="7"/>
        <v>Giỏi</v>
      </c>
      <c r="H57" s="42" t="str">
        <f t="shared" si="8"/>
        <v>220.000</v>
      </c>
      <c r="I57" s="59">
        <f t="shared" si="0"/>
        <v>1100000</v>
      </c>
      <c r="J57" s="60"/>
    </row>
    <row r="58" spans="1:10" s="61" customFormat="1" ht="21" customHeight="1">
      <c r="A58" s="37">
        <v>54</v>
      </c>
      <c r="B58" s="44" t="s">
        <v>18</v>
      </c>
      <c r="C58" s="45" t="s">
        <v>57</v>
      </c>
      <c r="D58" s="46" t="s">
        <v>129</v>
      </c>
      <c r="E58" s="35" t="s">
        <v>29</v>
      </c>
      <c r="F58" s="35">
        <v>7.8</v>
      </c>
      <c r="G58" s="41" t="str">
        <f>IF(F58&gt;=9,"XS",IF(F58&gt;=8,"Giỏi",IF(F58&gt;=7,"Khá"," ")))</f>
        <v>Khá</v>
      </c>
      <c r="H58" s="42" t="str">
        <f>IF(F58&gt;=9,"270.000",IF(F58&gt;=8,"200.000",IF(F58&gt;=7,"130.000"," ")))</f>
        <v>130.000</v>
      </c>
      <c r="I58" s="59">
        <f t="shared" si="0"/>
        <v>650000</v>
      </c>
      <c r="J58" s="60"/>
    </row>
    <row r="59" spans="1:10" s="61" customFormat="1" ht="21" customHeight="1">
      <c r="A59" s="37">
        <v>55</v>
      </c>
      <c r="B59" s="32" t="s">
        <v>130</v>
      </c>
      <c r="C59" s="33" t="s">
        <v>68</v>
      </c>
      <c r="D59" s="34" t="s">
        <v>69</v>
      </c>
      <c r="E59" s="35" t="s">
        <v>29</v>
      </c>
      <c r="F59" s="36">
        <v>2.64</v>
      </c>
      <c r="G59" s="41" t="str">
        <f aca="true" t="shared" si="9" ref="G59:G78">IF(F59&gt;=3.6,"Xuất sắc",IF(F59&gt;=3.2,"Giỏi",IF(F59&gt;=2.5,"Khá",IF(F59&gt;=2,"Trung bình",""))))</f>
        <v>Khá</v>
      </c>
      <c r="H59" s="42" t="str">
        <f aca="true" t="shared" si="10" ref="H59:H77">IF(F59&gt;=3.6,"300.000",IF(F59&gt;=3.2,"220.000",IF(F59&gt;=2.5,"150.000"," ")))</f>
        <v>150.000</v>
      </c>
      <c r="I59" s="59">
        <f t="shared" si="0"/>
        <v>750000</v>
      </c>
      <c r="J59" s="60"/>
    </row>
    <row r="60" spans="1:10" s="61" customFormat="1" ht="21" customHeight="1">
      <c r="A60" s="37">
        <v>56</v>
      </c>
      <c r="B60" s="32" t="s">
        <v>131</v>
      </c>
      <c r="C60" s="33" t="s">
        <v>132</v>
      </c>
      <c r="D60" s="34" t="s">
        <v>69</v>
      </c>
      <c r="E60" s="35" t="s">
        <v>4</v>
      </c>
      <c r="F60" s="36">
        <v>2.56</v>
      </c>
      <c r="G60" s="41" t="str">
        <f t="shared" si="9"/>
        <v>Khá</v>
      </c>
      <c r="H60" s="42" t="str">
        <f t="shared" si="10"/>
        <v>150.000</v>
      </c>
      <c r="I60" s="59">
        <f t="shared" si="0"/>
        <v>750000</v>
      </c>
      <c r="J60" s="60"/>
    </row>
    <row r="61" spans="1:10" s="61" customFormat="1" ht="21" customHeight="1">
      <c r="A61" s="37">
        <v>57</v>
      </c>
      <c r="B61" s="32" t="s">
        <v>18</v>
      </c>
      <c r="C61" s="33" t="s">
        <v>60</v>
      </c>
      <c r="D61" s="34" t="s">
        <v>69</v>
      </c>
      <c r="E61" s="35" t="s">
        <v>4</v>
      </c>
      <c r="F61" s="36">
        <v>2.53</v>
      </c>
      <c r="G61" s="41" t="str">
        <f t="shared" si="9"/>
        <v>Khá</v>
      </c>
      <c r="H61" s="42" t="str">
        <f t="shared" si="10"/>
        <v>150.000</v>
      </c>
      <c r="I61" s="59">
        <f t="shared" si="0"/>
        <v>750000</v>
      </c>
      <c r="J61" s="60"/>
    </row>
    <row r="62" spans="1:10" s="61" customFormat="1" ht="21" customHeight="1">
      <c r="A62" s="37">
        <v>58</v>
      </c>
      <c r="B62" s="32" t="s">
        <v>14</v>
      </c>
      <c r="C62" s="33" t="s">
        <v>30</v>
      </c>
      <c r="D62" s="34" t="s">
        <v>134</v>
      </c>
      <c r="E62" s="35" t="s">
        <v>29</v>
      </c>
      <c r="F62" s="36">
        <v>3.08</v>
      </c>
      <c r="G62" s="41" t="str">
        <f t="shared" si="9"/>
        <v>Khá</v>
      </c>
      <c r="H62" s="42" t="str">
        <f t="shared" si="10"/>
        <v>150.000</v>
      </c>
      <c r="I62" s="59">
        <f t="shared" si="0"/>
        <v>750000</v>
      </c>
      <c r="J62" s="60"/>
    </row>
    <row r="63" spans="1:10" s="61" customFormat="1" ht="21" customHeight="1">
      <c r="A63" s="37">
        <v>59</v>
      </c>
      <c r="B63" s="32" t="s">
        <v>133</v>
      </c>
      <c r="C63" s="33" t="s">
        <v>20</v>
      </c>
      <c r="D63" s="34" t="s">
        <v>134</v>
      </c>
      <c r="E63" s="35" t="s">
        <v>4</v>
      </c>
      <c r="F63" s="36">
        <v>3.08</v>
      </c>
      <c r="G63" s="41" t="str">
        <f t="shared" si="9"/>
        <v>Khá</v>
      </c>
      <c r="H63" s="42" t="str">
        <f t="shared" si="10"/>
        <v>150.000</v>
      </c>
      <c r="I63" s="59">
        <f t="shared" si="0"/>
        <v>750000</v>
      </c>
      <c r="J63" s="60"/>
    </row>
    <row r="64" spans="1:10" s="61" customFormat="1" ht="21" customHeight="1">
      <c r="A64" s="37">
        <v>60</v>
      </c>
      <c r="B64" s="47" t="s">
        <v>135</v>
      </c>
      <c r="C64" s="48" t="s">
        <v>136</v>
      </c>
      <c r="D64" s="49" t="s">
        <v>54</v>
      </c>
      <c r="E64" s="50" t="s">
        <v>29</v>
      </c>
      <c r="F64" s="41">
        <v>3.36</v>
      </c>
      <c r="G64" s="41" t="str">
        <f t="shared" si="9"/>
        <v>Giỏi</v>
      </c>
      <c r="H64" s="42" t="str">
        <f t="shared" si="10"/>
        <v>220.000</v>
      </c>
      <c r="I64" s="59">
        <f t="shared" si="0"/>
        <v>1100000</v>
      </c>
      <c r="J64" s="60"/>
    </row>
    <row r="65" spans="1:10" s="61" customFormat="1" ht="21" customHeight="1">
      <c r="A65" s="37">
        <v>61</v>
      </c>
      <c r="B65" s="47" t="s">
        <v>53</v>
      </c>
      <c r="C65" s="48" t="s">
        <v>17</v>
      </c>
      <c r="D65" s="49" t="s">
        <v>54</v>
      </c>
      <c r="E65" s="50" t="s">
        <v>4</v>
      </c>
      <c r="F65" s="41">
        <v>3.28</v>
      </c>
      <c r="G65" s="41" t="str">
        <f t="shared" si="9"/>
        <v>Giỏi</v>
      </c>
      <c r="H65" s="42" t="str">
        <f t="shared" si="10"/>
        <v>220.000</v>
      </c>
      <c r="I65" s="59">
        <f t="shared" si="0"/>
        <v>1100000</v>
      </c>
      <c r="J65" s="60"/>
    </row>
    <row r="66" spans="1:10" s="61" customFormat="1" ht="21" customHeight="1">
      <c r="A66" s="37">
        <v>62</v>
      </c>
      <c r="B66" s="51" t="s">
        <v>71</v>
      </c>
      <c r="C66" s="52" t="s">
        <v>39</v>
      </c>
      <c r="D66" s="53" t="s">
        <v>72</v>
      </c>
      <c r="E66" s="54" t="s">
        <v>29</v>
      </c>
      <c r="F66" s="55">
        <v>3.76</v>
      </c>
      <c r="G66" s="41" t="str">
        <f t="shared" si="9"/>
        <v>Xuất sắc</v>
      </c>
      <c r="H66" s="42" t="str">
        <f t="shared" si="10"/>
        <v>300.000</v>
      </c>
      <c r="I66" s="59">
        <f t="shared" si="0"/>
        <v>1500000</v>
      </c>
      <c r="J66" s="60"/>
    </row>
    <row r="67" spans="1:10" s="61" customFormat="1" ht="21" customHeight="1">
      <c r="A67" s="37">
        <v>63</v>
      </c>
      <c r="B67" s="51" t="s">
        <v>137</v>
      </c>
      <c r="C67" s="52" t="s">
        <v>30</v>
      </c>
      <c r="D67" s="53" t="s">
        <v>72</v>
      </c>
      <c r="E67" s="54" t="s">
        <v>4</v>
      </c>
      <c r="F67" s="55">
        <v>3.63</v>
      </c>
      <c r="G67" s="41" t="str">
        <f t="shared" si="9"/>
        <v>Xuất sắc</v>
      </c>
      <c r="H67" s="42" t="str">
        <f t="shared" si="10"/>
        <v>300.000</v>
      </c>
      <c r="I67" s="59">
        <f t="shared" si="0"/>
        <v>1500000</v>
      </c>
      <c r="J67" s="60"/>
    </row>
    <row r="68" spans="1:10" s="61" customFormat="1" ht="21" customHeight="1">
      <c r="A68" s="37">
        <v>64</v>
      </c>
      <c r="B68" s="47" t="s">
        <v>138</v>
      </c>
      <c r="C68" s="48" t="s">
        <v>23</v>
      </c>
      <c r="D68" s="49" t="s">
        <v>140</v>
      </c>
      <c r="E68" s="50" t="s">
        <v>29</v>
      </c>
      <c r="F68" s="50">
        <v>3.31</v>
      </c>
      <c r="G68" s="41" t="str">
        <f t="shared" si="9"/>
        <v>Giỏi</v>
      </c>
      <c r="H68" s="42" t="str">
        <f t="shared" si="10"/>
        <v>220.000</v>
      </c>
      <c r="I68" s="59">
        <f t="shared" si="0"/>
        <v>1100000</v>
      </c>
      <c r="J68" s="60"/>
    </row>
    <row r="69" spans="1:10" s="61" customFormat="1" ht="21" customHeight="1">
      <c r="A69" s="37">
        <v>65</v>
      </c>
      <c r="B69" s="47" t="s">
        <v>139</v>
      </c>
      <c r="C69" s="48" t="s">
        <v>40</v>
      </c>
      <c r="D69" s="49" t="s">
        <v>140</v>
      </c>
      <c r="E69" s="50" t="s">
        <v>4</v>
      </c>
      <c r="F69" s="50">
        <v>2.88</v>
      </c>
      <c r="G69" s="41" t="str">
        <f t="shared" si="9"/>
        <v>Khá</v>
      </c>
      <c r="H69" s="42" t="str">
        <f t="shared" si="10"/>
        <v>150.000</v>
      </c>
      <c r="I69" s="59">
        <f t="shared" si="0"/>
        <v>750000</v>
      </c>
      <c r="J69" s="60"/>
    </row>
    <row r="70" spans="1:10" s="83" customFormat="1" ht="21" customHeight="1">
      <c r="A70" s="74">
        <v>66</v>
      </c>
      <c r="B70" s="75" t="s">
        <v>74</v>
      </c>
      <c r="C70" s="76" t="s">
        <v>75</v>
      </c>
      <c r="D70" s="77" t="s">
        <v>76</v>
      </c>
      <c r="E70" s="78" t="s">
        <v>4</v>
      </c>
      <c r="F70" s="79">
        <v>2.81</v>
      </c>
      <c r="G70" s="79" t="str">
        <f t="shared" si="9"/>
        <v>Khá</v>
      </c>
      <c r="H70" s="80" t="str">
        <f t="shared" si="10"/>
        <v>150.000</v>
      </c>
      <c r="I70" s="81">
        <f t="shared" si="0"/>
        <v>750000</v>
      </c>
      <c r="J70" s="82"/>
    </row>
    <row r="71" spans="1:10" s="61" customFormat="1" ht="21" customHeight="1">
      <c r="A71" s="37">
        <v>67</v>
      </c>
      <c r="B71" s="56" t="s">
        <v>41</v>
      </c>
      <c r="C71" s="57" t="s">
        <v>49</v>
      </c>
      <c r="D71" s="57" t="s">
        <v>141</v>
      </c>
      <c r="E71" s="62" t="s">
        <v>29</v>
      </c>
      <c r="F71" s="37">
        <v>3.66</v>
      </c>
      <c r="G71" s="41" t="str">
        <f t="shared" si="9"/>
        <v>Xuất sắc</v>
      </c>
      <c r="H71" s="42" t="str">
        <f t="shared" si="10"/>
        <v>300.000</v>
      </c>
      <c r="I71" s="59">
        <f t="shared" si="0"/>
        <v>1500000</v>
      </c>
      <c r="J71" s="60"/>
    </row>
    <row r="72" spans="1:10" s="61" customFormat="1" ht="21" customHeight="1">
      <c r="A72" s="37">
        <v>68</v>
      </c>
      <c r="B72" s="56" t="s">
        <v>55</v>
      </c>
      <c r="C72" s="57" t="s">
        <v>38</v>
      </c>
      <c r="D72" s="57" t="s">
        <v>141</v>
      </c>
      <c r="E72" s="62" t="s">
        <v>29</v>
      </c>
      <c r="F72" s="37">
        <v>3.38</v>
      </c>
      <c r="G72" s="41" t="str">
        <f t="shared" si="9"/>
        <v>Giỏi</v>
      </c>
      <c r="H72" s="42" t="str">
        <f t="shared" si="10"/>
        <v>220.000</v>
      </c>
      <c r="I72" s="59">
        <f t="shared" si="0"/>
        <v>1100000</v>
      </c>
      <c r="J72" s="60"/>
    </row>
    <row r="73" spans="1:10" s="61" customFormat="1" ht="21" customHeight="1">
      <c r="A73" s="37">
        <v>69</v>
      </c>
      <c r="B73" s="56" t="s">
        <v>73</v>
      </c>
      <c r="C73" s="57" t="s">
        <v>20</v>
      </c>
      <c r="D73" s="57" t="s">
        <v>141</v>
      </c>
      <c r="E73" s="62" t="s">
        <v>29</v>
      </c>
      <c r="F73" s="37">
        <v>3.34</v>
      </c>
      <c r="G73" s="41" t="str">
        <f t="shared" si="9"/>
        <v>Giỏi</v>
      </c>
      <c r="H73" s="42" t="str">
        <f t="shared" si="10"/>
        <v>220.000</v>
      </c>
      <c r="I73" s="59">
        <f t="shared" si="0"/>
        <v>1100000</v>
      </c>
      <c r="J73" s="60"/>
    </row>
    <row r="74" spans="1:10" s="61" customFormat="1" ht="21" customHeight="1">
      <c r="A74" s="37">
        <v>70</v>
      </c>
      <c r="B74" s="56" t="s">
        <v>142</v>
      </c>
      <c r="C74" s="57" t="s">
        <v>47</v>
      </c>
      <c r="D74" s="57" t="s">
        <v>144</v>
      </c>
      <c r="E74" s="62" t="s">
        <v>29</v>
      </c>
      <c r="F74" s="37">
        <v>3.28</v>
      </c>
      <c r="G74" s="37" t="str">
        <f t="shared" si="9"/>
        <v>Giỏi</v>
      </c>
      <c r="H74" s="42" t="str">
        <f t="shared" si="10"/>
        <v>220.000</v>
      </c>
      <c r="I74" s="59">
        <f t="shared" si="0"/>
        <v>1100000</v>
      </c>
      <c r="J74" s="60"/>
    </row>
    <row r="75" spans="1:10" s="61" customFormat="1" ht="21" customHeight="1">
      <c r="A75" s="37">
        <v>71</v>
      </c>
      <c r="B75" s="56" t="s">
        <v>143</v>
      </c>
      <c r="C75" s="57" t="s">
        <v>19</v>
      </c>
      <c r="D75" s="57" t="s">
        <v>144</v>
      </c>
      <c r="E75" s="62" t="s">
        <v>4</v>
      </c>
      <c r="F75" s="37">
        <v>3.03</v>
      </c>
      <c r="G75" s="37" t="str">
        <f t="shared" si="9"/>
        <v>Khá</v>
      </c>
      <c r="H75" s="42" t="str">
        <f t="shared" si="10"/>
        <v>150.000</v>
      </c>
      <c r="I75" s="59">
        <f t="shared" si="0"/>
        <v>750000</v>
      </c>
      <c r="J75" s="60"/>
    </row>
    <row r="76" spans="1:10" s="61" customFormat="1" ht="21" customHeight="1">
      <c r="A76" s="37">
        <v>72</v>
      </c>
      <c r="B76" s="56" t="s">
        <v>145</v>
      </c>
      <c r="C76" s="57" t="s">
        <v>52</v>
      </c>
      <c r="D76" s="57" t="s">
        <v>146</v>
      </c>
      <c r="E76" s="62" t="s">
        <v>4</v>
      </c>
      <c r="F76" s="37">
        <v>3.28</v>
      </c>
      <c r="G76" s="37" t="str">
        <f t="shared" si="9"/>
        <v>Giỏi</v>
      </c>
      <c r="H76" s="42" t="str">
        <f t="shared" si="10"/>
        <v>220.000</v>
      </c>
      <c r="I76" s="59">
        <f t="shared" si="0"/>
        <v>1100000</v>
      </c>
      <c r="J76" s="60"/>
    </row>
    <row r="77" spans="1:10" s="61" customFormat="1" ht="21" customHeight="1">
      <c r="A77" s="37">
        <v>73</v>
      </c>
      <c r="B77" s="56" t="s">
        <v>147</v>
      </c>
      <c r="C77" s="63" t="s">
        <v>148</v>
      </c>
      <c r="D77" s="57" t="s">
        <v>149</v>
      </c>
      <c r="E77" s="58" t="s">
        <v>29</v>
      </c>
      <c r="F77" s="41">
        <v>3.38</v>
      </c>
      <c r="G77" s="41" t="str">
        <f t="shared" si="9"/>
        <v>Giỏi</v>
      </c>
      <c r="H77" s="42" t="str">
        <f t="shared" si="10"/>
        <v>220.000</v>
      </c>
      <c r="I77" s="59">
        <f t="shared" si="0"/>
        <v>1100000</v>
      </c>
      <c r="J77" s="60"/>
    </row>
    <row r="78" spans="1:10" s="83" customFormat="1" ht="21" customHeight="1">
      <c r="A78" s="74">
        <v>74</v>
      </c>
      <c r="B78" s="75" t="s">
        <v>18</v>
      </c>
      <c r="C78" s="84" t="s">
        <v>150</v>
      </c>
      <c r="D78" s="76" t="s">
        <v>151</v>
      </c>
      <c r="E78" s="78" t="s">
        <v>29</v>
      </c>
      <c r="F78" s="79">
        <v>3.53</v>
      </c>
      <c r="G78" s="79" t="str">
        <f t="shared" si="9"/>
        <v>Giỏi</v>
      </c>
      <c r="H78" s="80">
        <v>303000</v>
      </c>
      <c r="I78" s="81">
        <f t="shared" si="0"/>
        <v>1515000</v>
      </c>
      <c r="J78" s="82"/>
    </row>
    <row r="79" spans="1:10" s="73" customFormat="1" ht="21" customHeight="1">
      <c r="A79" s="64"/>
      <c r="B79" s="65" t="s">
        <v>8</v>
      </c>
      <c r="C79" s="66"/>
      <c r="D79" s="67"/>
      <c r="E79" s="68"/>
      <c r="F79" s="64"/>
      <c r="G79" s="69"/>
      <c r="H79" s="70"/>
      <c r="I79" s="71">
        <f>SUM(I5:I78)</f>
        <v>72865000</v>
      </c>
      <c r="J79" s="72"/>
    </row>
    <row r="80" spans="1:10" s="26" customFormat="1" ht="15.75" customHeight="1">
      <c r="A80" s="23"/>
      <c r="B80" s="95" t="s">
        <v>152</v>
      </c>
      <c r="C80" s="95"/>
      <c r="D80" s="95"/>
      <c r="E80" s="95"/>
      <c r="F80" s="95"/>
      <c r="G80" s="95"/>
      <c r="H80" s="95"/>
      <c r="I80" s="24"/>
      <c r="J80" s="25"/>
    </row>
    <row r="81" spans="1:10" s="26" customFormat="1" ht="29.25" customHeight="1">
      <c r="A81" s="23"/>
      <c r="B81" s="90" t="s">
        <v>153</v>
      </c>
      <c r="C81" s="90"/>
      <c r="D81" s="90"/>
      <c r="E81" s="90"/>
      <c r="F81" s="90"/>
      <c r="G81" s="90"/>
      <c r="H81" s="90"/>
      <c r="I81" s="90"/>
      <c r="J81" s="25"/>
    </row>
    <row r="82" spans="1:10" s="26" customFormat="1" ht="15.75" customHeight="1">
      <c r="A82" s="23"/>
      <c r="B82" s="24"/>
      <c r="C82" s="24"/>
      <c r="D82" s="24"/>
      <c r="E82" s="24"/>
      <c r="F82" s="24"/>
      <c r="G82" s="24"/>
      <c r="H82" s="24"/>
      <c r="I82" s="24"/>
      <c r="J82" s="25"/>
    </row>
    <row r="83" spans="1:10" s="20" customFormat="1" ht="15.75" customHeight="1">
      <c r="A83" s="14"/>
      <c r="B83" s="15"/>
      <c r="C83" s="16"/>
      <c r="D83" s="17"/>
      <c r="E83" s="18"/>
      <c r="F83" s="19"/>
      <c r="G83" s="96" t="s">
        <v>154</v>
      </c>
      <c r="H83" s="96"/>
      <c r="I83" s="96"/>
      <c r="J83" s="96"/>
    </row>
    <row r="84" spans="1:10" s="29" customFormat="1" ht="21.75" customHeight="1">
      <c r="A84" s="13"/>
      <c r="B84" s="27" t="s">
        <v>9</v>
      </c>
      <c r="C84" s="28"/>
      <c r="D84" s="93" t="s">
        <v>10</v>
      </c>
      <c r="E84" s="93"/>
      <c r="F84" s="93"/>
      <c r="G84" s="91" t="s">
        <v>11</v>
      </c>
      <c r="H84" s="91"/>
      <c r="I84" s="91"/>
      <c r="J84" s="91"/>
    </row>
    <row r="85" spans="1:10" s="20" customFormat="1" ht="18.75">
      <c r="A85" s="14"/>
      <c r="B85" s="15"/>
      <c r="C85" s="16"/>
      <c r="D85" s="17"/>
      <c r="E85" s="18"/>
      <c r="F85" s="14"/>
      <c r="G85" s="14"/>
      <c r="H85" s="30"/>
      <c r="I85" s="21"/>
      <c r="J85" s="22"/>
    </row>
    <row r="86" spans="1:10" s="20" customFormat="1" ht="18.75">
      <c r="A86" s="14"/>
      <c r="B86" s="15"/>
      <c r="C86" s="16"/>
      <c r="D86" s="17"/>
      <c r="E86" s="18"/>
      <c r="F86" s="14"/>
      <c r="G86" s="14"/>
      <c r="H86" s="30"/>
      <c r="I86" s="21"/>
      <c r="J86" s="22"/>
    </row>
    <row r="87" spans="1:10" s="20" customFormat="1" ht="18.75">
      <c r="A87" s="14"/>
      <c r="B87" s="15"/>
      <c r="C87" s="16"/>
      <c r="D87" s="17"/>
      <c r="E87" s="18"/>
      <c r="F87" s="14"/>
      <c r="G87" s="14"/>
      <c r="H87" s="30"/>
      <c r="I87" s="21"/>
      <c r="J87" s="22"/>
    </row>
    <row r="88" spans="1:5" s="20" customFormat="1" ht="18.75">
      <c r="A88" s="14"/>
      <c r="B88" s="15"/>
      <c r="C88" s="16"/>
      <c r="D88" s="17"/>
      <c r="E88" s="18"/>
    </row>
    <row r="89" spans="1:10" s="4" customFormat="1" ht="17.25">
      <c r="A89" s="3"/>
      <c r="B89" s="5"/>
      <c r="C89" s="6"/>
      <c r="D89" s="94" t="s">
        <v>155</v>
      </c>
      <c r="E89" s="94"/>
      <c r="F89" s="94"/>
      <c r="G89" s="92" t="s">
        <v>12</v>
      </c>
      <c r="H89" s="92"/>
      <c r="I89" s="92"/>
      <c r="J89" s="92"/>
    </row>
  </sheetData>
  <sheetProtection/>
  <mergeCells count="11">
    <mergeCell ref="G89:J89"/>
    <mergeCell ref="D84:F84"/>
    <mergeCell ref="D89:F89"/>
    <mergeCell ref="B80:H80"/>
    <mergeCell ref="G83:J83"/>
    <mergeCell ref="D1:J1"/>
    <mergeCell ref="A2:C2"/>
    <mergeCell ref="D2:J2"/>
    <mergeCell ref="B4:C4"/>
    <mergeCell ref="B81:I81"/>
    <mergeCell ref="G84:J84"/>
  </mergeCells>
  <printOptions/>
  <pageMargins left="0.7" right="0" top="0.4" bottom="0.3" header="0.25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856375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HANG_KY</dc:creator>
  <cp:keywords/>
  <dc:description/>
  <cp:lastModifiedBy>THANH_ NT</cp:lastModifiedBy>
  <cp:lastPrinted>2016-03-16T01:20:05Z</cp:lastPrinted>
  <dcterms:created xsi:type="dcterms:W3CDTF">2003-02-19T15:15:42Z</dcterms:created>
  <dcterms:modified xsi:type="dcterms:W3CDTF">2016-03-28T15:22:36Z</dcterms:modified>
  <cp:category/>
  <cp:version/>
  <cp:contentType/>
  <cp:contentStatus/>
</cp:coreProperties>
</file>